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s://dbsaorg-my.sharepoint.com/personal/egonw_dbsa_org/Documents/Documents/DBSA - Overall/33. Trans Afrika - Various/RFQ BoQ's/Final Updated Documents/"/>
    </mc:Choice>
  </mc:AlternateContent>
  <xr:revisionPtr revIDLastSave="8" documentId="14_{889FA4C3-9F6C-4BD7-A6B6-4885C0321302}" xr6:coauthVersionLast="46" xr6:coauthVersionMax="47" xr10:uidLastSave="{1B468383-85CF-42B9-BA7A-6A19A91C2A48}"/>
  <bookViews>
    <workbookView xWindow="10" yWindow="0" windowWidth="19190" windowHeight="11280" activeTab="1" xr2:uid="{00000000-000D-0000-FFFF-FFFF00000000}"/>
  </bookViews>
  <sheets>
    <sheet name="BOQ Priced" sheetId="22" r:id="rId1"/>
    <sheet name="BOQ Un-Priced" sheetId="25" r:id="rId2"/>
  </sheets>
  <definedNames>
    <definedName name="_xlnm.Print_Area" localSheetId="0">'BOQ Priced'!#REF!</definedName>
    <definedName name="_xlnm.Print_Area" localSheetId="1">'BOQ Un-Priced'!$A$1:$P$1123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4" i="25" l="1"/>
  <c r="F1090" i="25"/>
  <c r="F1086" i="25"/>
  <c r="F1080" i="25"/>
  <c r="F1076" i="25"/>
  <c r="F1072" i="25"/>
  <c r="F1066" i="25"/>
  <c r="F1062" i="25"/>
  <c r="F1060" i="25"/>
  <c r="F969" i="25"/>
  <c r="F965" i="25"/>
  <c r="F961" i="25"/>
  <c r="F957" i="25"/>
  <c r="F953" i="25"/>
  <c r="F947" i="25"/>
  <c r="F943" i="25"/>
  <c r="F939" i="25"/>
  <c r="F935" i="25"/>
  <c r="F931" i="25"/>
  <c r="F927" i="25"/>
  <c r="F923" i="25"/>
  <c r="F919" i="25"/>
  <c r="F915" i="25"/>
  <c r="F909" i="25"/>
  <c r="F905" i="25"/>
  <c r="F901" i="25"/>
  <c r="F897" i="25"/>
  <c r="F891" i="25"/>
  <c r="F889" i="25"/>
  <c r="F887" i="25"/>
  <c r="F885" i="25"/>
  <c r="F798" i="25"/>
  <c r="F790" i="25"/>
  <c r="F788" i="25"/>
  <c r="F782" i="25"/>
  <c r="F768" i="25"/>
  <c r="F750" i="25"/>
  <c r="F744" i="25"/>
  <c r="F732" i="25"/>
  <c r="F722" i="25"/>
  <c r="F720" i="25"/>
  <c r="F708" i="25"/>
  <c r="F702" i="25"/>
  <c r="F698" i="25"/>
  <c r="F696" i="25"/>
  <c r="F690" i="25"/>
  <c r="F688" i="25"/>
  <c r="F686" i="25"/>
  <c r="F680" i="25"/>
  <c r="F674" i="25"/>
  <c r="F672" i="25"/>
  <c r="F670" i="25"/>
  <c r="F654" i="25"/>
  <c r="F648" i="25"/>
  <c r="F646" i="25"/>
  <c r="F605" i="25"/>
  <c r="F594" i="25"/>
  <c r="F590" i="25"/>
  <c r="F563" i="25"/>
  <c r="F557" i="25"/>
  <c r="F555" i="25"/>
  <c r="F549" i="25"/>
  <c r="F543" i="25"/>
  <c r="F531" i="25"/>
  <c r="F527" i="25"/>
  <c r="F487" i="25"/>
  <c r="F480" i="25"/>
  <c r="F475" i="25"/>
  <c r="F471" i="25"/>
  <c r="F467" i="25"/>
  <c r="F378" i="25"/>
  <c r="F374" i="25"/>
  <c r="F372" i="25"/>
  <c r="F370" i="25"/>
  <c r="F368" i="25"/>
  <c r="F366" i="25"/>
  <c r="F364" i="25"/>
  <c r="F362" i="25"/>
  <c r="F360" i="25"/>
  <c r="F358" i="25"/>
  <c r="F356" i="25"/>
  <c r="F354" i="25"/>
  <c r="F352" i="25"/>
  <c r="F348" i="25"/>
  <c r="F346" i="25"/>
  <c r="F344" i="25"/>
  <c r="F342" i="25"/>
  <c r="F338" i="25"/>
  <c r="F336" i="25"/>
  <c r="F334" i="25"/>
  <c r="F330" i="25"/>
  <c r="F326" i="25"/>
  <c r="F324" i="25"/>
  <c r="F322" i="25"/>
  <c r="F320" i="25"/>
  <c r="F318" i="25"/>
  <c r="F314" i="25"/>
  <c r="F312" i="25"/>
  <c r="F310" i="25"/>
  <c r="F308" i="25"/>
  <c r="F306" i="25"/>
  <c r="F304" i="25"/>
  <c r="F300" i="25"/>
  <c r="F298" i="25"/>
  <c r="F296" i="25"/>
  <c r="F294" i="25"/>
  <c r="F292" i="25"/>
  <c r="F290" i="25"/>
  <c r="F288" i="25"/>
  <c r="F286" i="25"/>
  <c r="F284" i="25"/>
  <c r="F282" i="25"/>
  <c r="F280" i="25"/>
  <c r="F278" i="25"/>
  <c r="F276" i="25"/>
  <c r="F274" i="25"/>
  <c r="F272" i="25"/>
  <c r="F270" i="25"/>
  <c r="F268" i="25"/>
  <c r="F266" i="25"/>
  <c r="F264" i="25"/>
  <c r="F262" i="25"/>
  <c r="F260" i="25"/>
  <c r="F258" i="25"/>
  <c r="F256" i="25"/>
  <c r="F254" i="25"/>
  <c r="F252" i="25"/>
  <c r="F250" i="25"/>
  <c r="F246" i="25"/>
  <c r="F116" i="25"/>
  <c r="F110" i="25"/>
  <c r="F108" i="25"/>
  <c r="F106" i="25"/>
  <c r="F104" i="25"/>
  <c r="F102" i="25"/>
  <c r="F100" i="25"/>
  <c r="F98" i="25"/>
  <c r="F96" i="25"/>
  <c r="F94" i="25"/>
  <c r="F92" i="25"/>
  <c r="F90" i="25"/>
  <c r="F88" i="25"/>
  <c r="F86" i="25"/>
  <c r="F84" i="25"/>
  <c r="F82" i="25"/>
  <c r="F80" i="25"/>
  <c r="F78" i="25"/>
  <c r="F76" i="25"/>
  <c r="F72" i="25"/>
  <c r="F70" i="25"/>
  <c r="F68" i="25"/>
  <c r="F66" i="25"/>
  <c r="F64" i="25"/>
  <c r="F62" i="25"/>
  <c r="F60" i="25"/>
  <c r="F56" i="25"/>
  <c r="F54" i="25"/>
  <c r="F52" i="25"/>
  <c r="F50" i="25"/>
  <c r="F48" i="25"/>
  <c r="F46" i="25"/>
  <c r="F44" i="25"/>
  <c r="F42" i="25"/>
  <c r="F40" i="25"/>
  <c r="F38" i="25"/>
  <c r="F36" i="25"/>
  <c r="F32" i="25"/>
  <c r="J944" i="25"/>
  <c r="L943" i="25"/>
  <c r="K943" i="25"/>
  <c r="K939" i="25"/>
  <c r="K927" i="25"/>
  <c r="N927" i="25" s="1"/>
  <c r="O927" i="25" s="1"/>
  <c r="J920" i="25"/>
  <c r="K920" i="25" s="1"/>
  <c r="L909" i="25"/>
  <c r="M909" i="25" s="1"/>
  <c r="N909" i="25" s="1"/>
  <c r="J909" i="25"/>
  <c r="J901" i="25"/>
  <c r="D804" i="25"/>
  <c r="F804" i="25" s="1"/>
  <c r="I798" i="25"/>
  <c r="J744" i="25"/>
  <c r="K744" i="25" s="1"/>
  <c r="O657" i="25"/>
  <c r="K648" i="25"/>
  <c r="K646" i="25"/>
  <c r="D640" i="25"/>
  <c r="F640" i="25" s="1"/>
  <c r="O610" i="25"/>
  <c r="D608" i="25"/>
  <c r="F608" i="25" s="1"/>
  <c r="J543" i="25"/>
  <c r="J557" i="25" s="1"/>
  <c r="J939" i="25" l="1"/>
  <c r="L939" i="25" s="1"/>
  <c r="M943" i="25"/>
  <c r="P927" i="25"/>
  <c r="J931" i="25"/>
  <c r="J915" i="25"/>
  <c r="L927" i="25"/>
</calcChain>
</file>

<file path=xl/sharedStrings.xml><?xml version="1.0" encoding="utf-8"?>
<sst xmlns="http://schemas.openxmlformats.org/spreadsheetml/2006/main" count="775" uniqueCount="531">
  <si>
    <t>UNIT</t>
  </si>
  <si>
    <t>m3</t>
  </si>
  <si>
    <t>m2</t>
  </si>
  <si>
    <t>Item</t>
  </si>
  <si>
    <t>m</t>
  </si>
  <si>
    <t xml:space="preserve">Fabric reinforcement </t>
  </si>
  <si>
    <t>No</t>
  </si>
  <si>
    <t>GLAZING TO STEEL WITH PUTTY</t>
  </si>
  <si>
    <t>Masonry</t>
  </si>
  <si>
    <t>Waterproofing</t>
  </si>
  <si>
    <t>Roof Coverings</t>
  </si>
  <si>
    <t>Ironmongery</t>
  </si>
  <si>
    <t>Metalwork</t>
  </si>
  <si>
    <t>Glazing</t>
  </si>
  <si>
    <t>Paintwork</t>
  </si>
  <si>
    <t>QUANTITY</t>
  </si>
  <si>
    <t>RATE</t>
  </si>
  <si>
    <t>ISIHLANGWINI PRIMARY SCHOOL</t>
  </si>
  <si>
    <t>SECTION 1</t>
  </si>
  <si>
    <t>PRELIMINARIES</t>
  </si>
  <si>
    <t xml:space="preserve">BILL NO. 1 </t>
  </si>
  <si>
    <t xml:space="preserve">PRELIMINARIES NOTES </t>
  </si>
  <si>
    <t>iii) Tenderers are referred to the abovementioned documents for the full intent and meaning of each clause thereof (hereinafter referred to by heading and clause number only) for which such allowance must be made as may be considered necessary.</t>
  </si>
  <si>
    <t>iv) Where standard clauses or alternatives are not entirely applicable to this contract such modifications, corrections or supplements as will apply are given under each relevant clause heading.</t>
  </si>
  <si>
    <t>v) Where any item is not relevant to this specific contract such item is marked N/A (signifying "not applicable").</t>
  </si>
  <si>
    <t>vi) If Alternative A as set out in clause B10.3 hereinafter is to be used for the adjustment of the preliminaries then each item priced is to be allocated to one or more of the three categories, by insertion of the letter "F", "V" or "T", as the case may be, against the price in the rate column, where "F" denotes a fixed amount (amount not to be varied), "V" denotes an amount variable in proportion to value and "T" denotes an amount in proportion to time.</t>
  </si>
  <si>
    <t xml:space="preserve">SECTION A: PRINCIPAL BUILDING AGREEMENT </t>
  </si>
  <si>
    <t xml:space="preserve">Definitions (A1) </t>
  </si>
  <si>
    <t>Definitions and interpretation (clause 1)  F:............................. V:............................ T:............................</t>
  </si>
  <si>
    <t xml:space="preserve">Objective and Preparation (A2 to A14) </t>
  </si>
  <si>
    <t>Offer acceptance and performance (clause 2)  F:............................. V:............................ T:............................</t>
  </si>
  <si>
    <t xml:space="preserve">Carried  over to next page </t>
  </si>
  <si>
    <t xml:space="preserve">Brought forward from previous page </t>
  </si>
  <si>
    <t>Documents (clause 3)  Clause 3 will be deemed to be ammended by the addition of the following:  The Bills of Quantities may not be used for the purposes of ordering materials  F:............................. V:............................ T:............................</t>
  </si>
  <si>
    <t>Design responsibility (clause 4)  F:............................. V:............................ T:............................</t>
  </si>
  <si>
    <t>Employer's agents (clause 5)  F:............................. V:............................ T:............................</t>
  </si>
  <si>
    <t>Site representative (clause 6)  F:............................. V:............................ T:............................</t>
  </si>
  <si>
    <t>Compliance with regulations (clause 7)  F:............................. V:............................ T:............................</t>
  </si>
  <si>
    <t>Works risk (clause 8)  F:............................. V:............................ T:............................</t>
  </si>
  <si>
    <t>Indemnities (clause 9)  F:............................. V:............................ T:............................</t>
  </si>
  <si>
    <t>Works insurances (clause 10)  F:............................. V:............................ T:............................</t>
  </si>
  <si>
    <t>Liability insurances (clause 11)  F:............................. V:............................ T:............................</t>
  </si>
  <si>
    <t>Effecting insurance (clause 12)  F:............................. V:............................ T:............................</t>
  </si>
  <si>
    <t>NO CLAUSE 13.</t>
  </si>
  <si>
    <t>N/A</t>
  </si>
  <si>
    <t>Security (clause 14)  F:............................. V:............................ T:............................</t>
  </si>
  <si>
    <t>Access to the works (clause 16)  F:............................. V:............................ T:............................</t>
  </si>
  <si>
    <t>Contract instructions (clause 17)  F:............................. V:............................ T:............................</t>
  </si>
  <si>
    <t>Setting out of the works (clause 18)  Clause 18.1 will be deemed to be ammended by the addition of the following:  "The contractor shall notify the principal agent if any encroachments of adjointing foundations, buildings, structures, pavements, boundries, etc. exist, in order that the necessary arrangements may be made for the rectification of any such encroachments"  F:............................. V:............................ T:............................</t>
  </si>
  <si>
    <t>Assignment (clause 19)  F:............................. V:............................ T:............................</t>
  </si>
  <si>
    <t>Nominated subcontractors (clause 20)  F:............................. V:............................ T:............................</t>
  </si>
  <si>
    <t>Selected subcontractors (clause 21)  F:............................. V:............................ T:............................</t>
  </si>
  <si>
    <t>Employer's Direct Contractors (clause 22)  F:............................. V:............................ T:............................</t>
  </si>
  <si>
    <t>Contractor's Domestic Sub-Contractors (Clause 23)  F:............................. V:............................ T:............................</t>
  </si>
  <si>
    <t>Practical completion (clause 24)  F:............................. V:............................ T:............................</t>
  </si>
  <si>
    <t>Works completion (clause 25)  F:............................. V:............................ T:............................</t>
  </si>
  <si>
    <t>Final completion (clause 26)  F:............................. V:............................ T:............................</t>
  </si>
  <si>
    <t>Latent defects liability period (clause 27)  F:............................. V:............................ T:............................</t>
  </si>
  <si>
    <t>Sectional completion (clause 28)  F:............................. V:............................ T:............................</t>
  </si>
  <si>
    <t>Revision of date of practical completion (clause 29)  Clauses 29.1 &amp; 29.2 will be deemed to be amended by the addition of the following:  "In accessing the request to a revision of the date of practical completion, the principal agent will only grant an extension of time when the work on the critical path of the programme of the works is effected"  Clauses 29.1.1 will be deemed to be amended by the addition of the following:  "Exceptionally inclement weather, which shall only relate to weather with a degree of inclemency which is materially greater than or is materially beyond the average inclemency experienced in past years and/or recorded, in terms of available records or otherwise, at or for the area in which the site is situated, for the period(s) in question. Any revision of date for practical completion which may, in terms of this clause be allowed for exceptionally inclement weather, shall be related only to those periods of exceptionally inclement weather by which the average periods of time, during which exceptionally inclement weather is experienced and/or recorded in the area in which the site is situated, is exceeded. The contractor is therefore to make allowance for normal vagaries of the weather.  In addition, the principal agent will regularly review the actual recorded on site monthly inclement rain weather records and will determine, together with the contractor, such credits due against previously granted extensions on the critical path due to inclement rain weather, for subsequent weather less severe than average"  F:............................. V:............................ T:............................</t>
  </si>
  <si>
    <t>Penalty for non-completion (clause 30)  F:............................. V:............................ T:............................</t>
  </si>
  <si>
    <t>Interim payment to the contractor (clause 31)  Clause 31.6 is deemed to be amended by the addition of the following:  "The value of materials and goods shall not be included in payment certificates unless a certificate of ownership and a cession of rights in favour of the employer from the contractor and each applicable sub-contractor is submitted. An approved form, to this extent, will be supplied."  Clause 31.6.5# is deemed to be amended by replacing "No clause" with the following:  "The inclusion of materials and goods stored off site shall only be considered upon the provision, by the contractor, of an approved guarantee issued by a registered commercial bank."  F:............................. V:............................ T:............................</t>
  </si>
  <si>
    <t>Adjustment to the contract value (clause 32)  F:............................. V:............................ T:............................</t>
  </si>
  <si>
    <t>Recovery of expense and loss (clause 33)  F:............................. V:............................ T:............................</t>
  </si>
  <si>
    <t>Final account and final payment (clause 34)  F:............................. V:............................ T:............................</t>
  </si>
  <si>
    <t>Cancellation by employer - contractor's default (clause 36)  F:............................. V:............................ T:............................</t>
  </si>
  <si>
    <t>Cancellation by employer - loss and damage (clause 37)  F:............................. V:............................ T:............................</t>
  </si>
  <si>
    <t>Cancellation by contractor - employer's default (clause 38)  F:............................. V:............................ T:............................</t>
  </si>
  <si>
    <t>Cancellation - cessation of the works (clause 39)  F:............................. V:............................ T:............................</t>
  </si>
  <si>
    <t>Dispute Settlement (clause 40)  F:............................. V:............................ T:............................</t>
  </si>
  <si>
    <t>State clauses (Clause 41)  F:............................. V:............................ T:............................</t>
  </si>
  <si>
    <t>THE SCHEDULE</t>
  </si>
  <si>
    <t xml:space="preserve">Information necessary for completion of those clauses contained in the schedule which are necessary for tender purposes is given hereunder </t>
  </si>
  <si>
    <t>Pre-tender information (clause 42)  F:............................. V:............................ T:............................</t>
  </si>
  <si>
    <t>42.1 CONTRACTING AND OTHER PARTIES</t>
  </si>
  <si>
    <t>42.1.1</t>
  </si>
  <si>
    <t>Employer :                 DBSA</t>
  </si>
  <si>
    <t>Postal address:         PO Box 1234</t>
  </si>
  <si>
    <t xml:space="preserve">                                  Halfway House</t>
  </si>
  <si>
    <t xml:space="preserve">                                  Midrand </t>
  </si>
  <si>
    <t>Code:                        1658</t>
  </si>
  <si>
    <t>Tel. :                          (011) 313 3423</t>
  </si>
  <si>
    <t xml:space="preserve">Fax :                          (011) 313 3423 </t>
  </si>
  <si>
    <t>E-mail :                      khutso@dbsa.org</t>
  </si>
  <si>
    <t xml:space="preserve">                                  Headway Hill</t>
  </si>
  <si>
    <t>Postal address:          PO Box 2484</t>
  </si>
  <si>
    <t xml:space="preserve">                                  Newcastle</t>
  </si>
  <si>
    <t>Code:                        2940</t>
  </si>
  <si>
    <t>Tel. :                          (034) 312 5767</t>
  </si>
  <si>
    <t xml:space="preserve">Fax :                          (034) 312 9879 </t>
  </si>
  <si>
    <t>E-mail :                      fnel@isimoengineers.co.za</t>
  </si>
  <si>
    <t>42.1.3</t>
  </si>
  <si>
    <t>Agents Service:          Architect</t>
  </si>
  <si>
    <t>Agent (1):                   Afritech Architects</t>
  </si>
  <si>
    <t>Postal address:          PO Box 2893</t>
  </si>
  <si>
    <t>Tel. :                          (034) 312 4415</t>
  </si>
  <si>
    <t xml:space="preserve">Fax :                          (034) 312 3896 </t>
  </si>
  <si>
    <t>E-mail :                      vos@afri-tech.co.za</t>
  </si>
  <si>
    <t>42.1.4</t>
  </si>
  <si>
    <t>Agents Service:           Quantity Surveyor</t>
  </si>
  <si>
    <t>Agent (2):                   Quanto 2000 KZN &amp; SC</t>
  </si>
  <si>
    <t>Tel. :                          (034) 326 4858</t>
  </si>
  <si>
    <t xml:space="preserve">Fax :                          (086) 513 5082 </t>
  </si>
  <si>
    <t>E-mail :                      rudi@quanto2000.co.za</t>
  </si>
  <si>
    <t>42.1.5</t>
  </si>
  <si>
    <t>Agents Service:           Structural Engineer</t>
  </si>
  <si>
    <t>Agent (3):                   Ilifa Africa Engineers</t>
  </si>
  <si>
    <t>Postal address:          PO Box 3078</t>
  </si>
  <si>
    <t>Tel. :                          (034) 312 6464</t>
  </si>
  <si>
    <t xml:space="preserve">Fax :                          (034) 312 2429 </t>
  </si>
  <si>
    <t>E-mail :                      newcastle@ilifa.co.za</t>
  </si>
  <si>
    <t>42.1.6</t>
  </si>
  <si>
    <t>Agents Service:           Electrical Engineer</t>
  </si>
  <si>
    <t>Agent (4):                   Isimo Electrical Engineers</t>
  </si>
  <si>
    <t>42.2 CONTRACT DETAILS</t>
  </si>
  <si>
    <t>42.2.1 Works Description :</t>
  </si>
  <si>
    <t xml:space="preserve">42.2.2 Site Description : </t>
  </si>
  <si>
    <t>42.2.4 This agreement is for a government contract
           where there are specific options that are
           applicable to a State organ only.</t>
  </si>
  <si>
    <t xml:space="preserve">                                                                             Yes</t>
  </si>
  <si>
    <t>42.2.5 Date on which possession of the site is intended
           to be given:</t>
  </si>
  <si>
    <t>42.2.6 Period for the commencement of the works after
           the contractor takes possession of the site</t>
  </si>
  <si>
    <t xml:space="preserve">           5 Workings days</t>
  </si>
  <si>
    <t>42.2.7 For the works as a whole. Intended date of
           practical completion and the penalty per
           calendar day:</t>
  </si>
  <si>
    <t>42.3 INSURANCES</t>
  </si>
  <si>
    <t>42.3.1 Contract works insurance to be effected by:</t>
  </si>
  <si>
    <t>42.3.3 Public liability insurance to be effected by :</t>
  </si>
  <si>
    <t>42.4 DOCUMENTS</t>
  </si>
  <si>
    <t>42.4.2  Number of construction document copies to be</t>
  </si>
  <si>
    <t xml:space="preserve">           Standard System of Measuring Building
           Work</t>
  </si>
  <si>
    <t>42.4.7 Details of changes made to the provision of
           JBCC standard documentation:</t>
  </si>
  <si>
    <t>B. Preliminaries :
    Clause B 3.11          Addition
    Clause B 8.1            Ammended
    Clause B 11.2          Amended</t>
  </si>
  <si>
    <t xml:space="preserve">SECTION B:  PRELIMINARIES </t>
  </si>
  <si>
    <t xml:space="preserve">Definitions and interpretation (B1) </t>
  </si>
  <si>
    <t>Definition and interpretation (B1.1 - B1.4.6)  F:............................. V:............................ T:............................</t>
  </si>
  <si>
    <t xml:space="preserve">Documents (B2) </t>
  </si>
  <si>
    <t>Checking of documents (B2.1)  F:............................. V:............................ T:............................</t>
  </si>
  <si>
    <t>Provisional bills of quantities (B2.2)  F:............................. V:............................ T:............................</t>
  </si>
  <si>
    <t>Availability of construction documentation (B2.3)  F:............................. V:............................ T:............................</t>
  </si>
  <si>
    <t>Interests of agents (B2.4)  F:............................. V:............................ T:............................</t>
  </si>
  <si>
    <t>Priced documents (B2.5)  F:............................. V:............................ T:............................</t>
  </si>
  <si>
    <t>Tender submission (B2.6)  F:............................. V:............................ T:............................</t>
  </si>
  <si>
    <t>Defined works area (B3.1)  F:............................. V:............................ T:............................</t>
  </si>
  <si>
    <t>Geotechnical investigation (B3.2)  F:............................. V:............................ T:............................</t>
  </si>
  <si>
    <t>Inspection of the site (B3.3)  F:............................. V:............................ T:............................</t>
  </si>
  <si>
    <t>Existing premises occupied (B3.4)  F:............................. V:............................ T:............................</t>
  </si>
  <si>
    <t>Previous work - dimensional accuracy (B3.5)  F:............................. V:............................ T:............................</t>
  </si>
  <si>
    <t>Previous work - defects (B3.6)  F:............................. V:............................ T:............................</t>
  </si>
  <si>
    <t>Services - known (B3.7)  F:............................. V:............................ T:............................</t>
  </si>
  <si>
    <t>Services - unknown (B3.8)  F:............................. V:............................ T:............................</t>
  </si>
  <si>
    <t>Protection of trees etc (B3.9)  F:............................. V:............................ T:............................</t>
  </si>
  <si>
    <t>Articles of value (B3.10)  F:............................. V:............................ T:............................</t>
  </si>
  <si>
    <t>Inspection of adjoining properties etc (B3.11)  The contractor is to acquaint himself with all adjoining properties.  F:............................. V:............................ T:............................</t>
  </si>
  <si>
    <t>Management of the works (B4.1)  F:............................. V:............................ T:............................</t>
  </si>
  <si>
    <t>Programme for the works (B4.2)  F:............................. V:............................ T:............................</t>
  </si>
  <si>
    <t>Progress meetings (B4.3)  F:............................. V:............................ T:............................</t>
  </si>
  <si>
    <t>Technical meetings (B4.4)  F:............................. V:............................ T:............................</t>
  </si>
  <si>
    <t>Labour and Plant records (B4.5)  F:............................. V:............................ T:............................</t>
  </si>
  <si>
    <t>Samples of materials (B5.1)  F:............................. V:............................ T:............................</t>
  </si>
  <si>
    <t>Workmanship samples (B5.2)  F:............................. V:............................ T:............................</t>
  </si>
  <si>
    <t>Shop drawings (B5.3)  F:............................. V:............................ T:............................</t>
  </si>
  <si>
    <t>Compliance with Manufacturer's Instructions (B5.4)  F:............................. V:............................ T:............................</t>
  </si>
  <si>
    <t xml:space="preserve">Temporary works and plant (B6) </t>
  </si>
  <si>
    <t>Deposits and fees (B6.1)  F:............................. V:............................ T:............................</t>
  </si>
  <si>
    <t>Enclosure of the works (B6.2)  F:............................. V:............................ T:............................</t>
  </si>
  <si>
    <t>Advertising (B6.3)  F:............................. V:............................ T:............................</t>
  </si>
  <si>
    <t>Plant, equipment, sheds and offices (B6.4)  F:............................. V:............................ T:............................</t>
  </si>
  <si>
    <t>Main notice board (B6.5)  F:............................. V:............................ T:............................</t>
  </si>
  <si>
    <t>Subcontractors' notice board (B6.6)  F:............................. V:............................ T:............................</t>
  </si>
  <si>
    <t xml:space="preserve">Temporary services (B7) </t>
  </si>
  <si>
    <t>Location (B7.1)  F:............................. V:............................ T:............................</t>
  </si>
  <si>
    <t>Telecommunication facilities (B7.4)  F:............................. V:............................ T:............................</t>
  </si>
  <si>
    <t xml:space="preserve">Prime cost amounts (B8) </t>
  </si>
  <si>
    <t>Responsibility for prime cost amounts (B8.1)  Clause B8.1 is amended by the omission in the first sentence of "The contract documents shall make provision for the contractor to separately price" and replacing with "The contractor shall include in the rate of the relevant item"  F:............................. V:............................ T:............................</t>
  </si>
  <si>
    <t xml:space="preserve">Attendance on N/S Subcontractors (B9) </t>
  </si>
  <si>
    <t>General attendance (B9.1)  F:............................. V:............................ T:............................</t>
  </si>
  <si>
    <t>Special attendance (B9.2)  F:............................. V:............................ T:............................</t>
  </si>
  <si>
    <t>Commissioning - Fuel, water and power (B9.3)  F:............................. V:............................ T:............................</t>
  </si>
  <si>
    <t xml:space="preserve">Financial aspects (B10) </t>
  </si>
  <si>
    <t>Statutory taxes, duties and levies (B10.1)  F:............................. V:............................ T:............................</t>
  </si>
  <si>
    <t>Payment of preliminaries (B10.2)  F:............................. V:............................ T:............................</t>
  </si>
  <si>
    <t>Adjustment of preliminaries (B10.3)  F:............................. V:............................ T:............................</t>
  </si>
  <si>
    <t>Payment certificate cash flow (B10.4)  F:............................. V:............................ T:............................</t>
  </si>
  <si>
    <t xml:space="preserve">General (B11) </t>
  </si>
  <si>
    <t>Protection of works (B11.1)  F:............................. V:............................ T:............................</t>
  </si>
  <si>
    <t>Security of the Works (B11.3)  F:............................. V:............................ T:............................</t>
  </si>
  <si>
    <t>Notice before covering work (B11.4)  F:............................. V:............................ T:............................</t>
  </si>
  <si>
    <t>Disturbance (B11.5)  F:............................. V:............................ T:............................</t>
  </si>
  <si>
    <t>Environmental Disturbance (B11.6)  F:............................. V:............................ T:............................</t>
  </si>
  <si>
    <t>Works cleaning and clearing (B11.7)  F:............................. V:............................ T:............................</t>
  </si>
  <si>
    <t>Vermin (B11.8)  F:............................. V:............................ T:............................</t>
  </si>
  <si>
    <t>Overhand work (B11.9)  F:............................. V:............................ T:............................</t>
  </si>
  <si>
    <t>Instruction manuals and guarantees (B11.10)  F:............................. V:............................ T:............................</t>
  </si>
  <si>
    <t>As built information (B11.11)  F:............................. V:............................ T:............................</t>
  </si>
  <si>
    <t>Tenant Installations (B11.12)  F:............................. V:............................ T:............................</t>
  </si>
  <si>
    <t xml:space="preserve">Schedule of variables (B12) </t>
  </si>
  <si>
    <t>Pre-tender information (B12.1)  F:............................. V:............................ T:............................</t>
  </si>
  <si>
    <t xml:space="preserve">12.1.2 Availability of construction documentation (B2.3) </t>
  </si>
  <si>
    <t xml:space="preserve">12.1.4 Defined works area (B3.1) </t>
  </si>
  <si>
    <t xml:space="preserve">         The defined works area will be pointed out to
         the contractor on the handover of the site.</t>
  </si>
  <si>
    <t>12.1.5 Geo-technical investigation (B3.2)</t>
  </si>
  <si>
    <t xml:space="preserve">            There is no site soil investigation report
            available. The contractor is to allow for digging
            of all necessary trial holes, that will be inspected
            by the Engineer prior to the commencement of
            any foundation work.</t>
  </si>
  <si>
    <t>12.1.6 Existing premises occupied (B3.4)</t>
  </si>
  <si>
    <t xml:space="preserve">           The contractor is reminded that the existing
           building on the premises will be occupied for the
           majority of the day.</t>
  </si>
  <si>
    <t>12.1.7 Previous work - dimensional accuracy (B3.4)</t>
  </si>
  <si>
    <t>12.1.8 Previous work - defects (B3.5)</t>
  </si>
  <si>
    <t>12.1.9 Services - known (B3.7)</t>
  </si>
  <si>
    <t xml:space="preserve">           Existing services to be pointed out to the
           contractor at site handover. Services are to be
           exposed by hand before commencing any
           trench excavations for new work.</t>
  </si>
  <si>
    <t xml:space="preserve">           Should the Contractor come in contact with any
           underground cables or pipes during
           excavations, immediate notification must be
           made to the Employer and all work in the
           vicinity of such cables, pipes, etc., shall cease
           until authority to proceed has been obtained
           from the Employer. Should the Contractor
           damage underground cables or pipes resulting
           in a disruption of services to an existing
           institution such damage shall be repaired
           immediately.</t>
  </si>
  <si>
    <t>12.1.10 Protection of trees (B3.9</t>
  </si>
  <si>
    <t>12.1.12 Enclosure of the works (B6.2)</t>
  </si>
  <si>
    <t xml:space="preserve">12.1.13 Offices (B6.4.3) </t>
  </si>
  <si>
    <t>12.1.14 Main notice board (B6.5)</t>
  </si>
  <si>
    <t xml:space="preserve">12.1.15 Subcontractors notice board (B6.6) </t>
  </si>
  <si>
    <t>12.1.16 Water (B7.2)</t>
  </si>
  <si>
    <t>12.1.17 Electricity (B7.3)</t>
  </si>
  <si>
    <t>12.1.18 Telecommunications (B7.4)</t>
  </si>
  <si>
    <t xml:space="preserve">              No specific requirements.</t>
  </si>
  <si>
    <t>12.1.19 Ablution facilities (B7.5)</t>
  </si>
  <si>
    <t xml:space="preserve">12.1.20 Protection of existing/sectionally occupied works (B11.2)
            </t>
  </si>
  <si>
    <t>12.1.21 Special attendance (B9.2)</t>
  </si>
  <si>
    <t xml:space="preserve">             To be in accordance with clause 9.2</t>
  </si>
  <si>
    <t>12.1.22 Protection of the works (B11.1)</t>
  </si>
  <si>
    <t xml:space="preserve">             No specific requirements</t>
  </si>
  <si>
    <t>12.1.23 Disturbance (B11.5)</t>
  </si>
  <si>
    <t>12.1.24 Environmental Disturbance (B11.6)</t>
  </si>
  <si>
    <t>SECTION  C: SPECIFIC PRELIMINARIES</t>
  </si>
  <si>
    <t>Site instructions</t>
  </si>
  <si>
    <t>The contractor to supply a site instruction book, that is to be maintained on site. Instructions issued on site is to be recorded in triplicate.  F:............................. V:............................ T:............................</t>
  </si>
  <si>
    <t>Royalties, Patent rights and fees</t>
  </si>
  <si>
    <t>The contractor shall fully indemnify the employer and the employers agents against any action, claim or demand of costs or expenses arising from or incurred by reason of any infringement of letters, patent design, trademark or name copyright or other protected rights in respect of any machine, plant, work, materials or article, system or method of using, fixing or arrangement used or fixed or supplied by the contractor, but such indemnity shall not cover any use of plant or part thereof otherwise than in accordance with the provisions of the specifications. All payments and royalties payable in one sum or by inslallments or otherwise, shall be included by the contractor in the price named in the tender and shall be paid by him to those to whom they be due or payable.F:............................. V:............................ T:............................</t>
  </si>
  <si>
    <t>Lead Time Items</t>
  </si>
  <si>
    <t>Occupational Health and Safety</t>
  </si>
  <si>
    <t>Utilization of a Community Liason Officer (CLO)</t>
  </si>
  <si>
    <t>The Contractor shall allow for and pay any and all costs necessary for the engagement of the services of a CLO for the full duration of this contract.</t>
  </si>
  <si>
    <t>Carried to Final Summary</t>
  </si>
  <si>
    <t>BILL NO 1</t>
  </si>
  <si>
    <t>PREAMBLES</t>
  </si>
  <si>
    <t>For Preambles refer to The Model Preambles 2008 Edition published by the Association of South African Quantity Surveyors shall be taken to be incorporated herein.</t>
  </si>
  <si>
    <t>SUPPLEMENTARY PREAMBLES</t>
  </si>
  <si>
    <t>Equal or Approved</t>
  </si>
  <si>
    <t>Wherever a trade name for any product/item has been described in the bills of quantities / lump sum document, the tendererÆs attention is drawn to the fact that any other product of equal quality may be used subject to the written approval of the principal agent being obtained prior to the closing date for submission of tenders.</t>
  </si>
  <si>
    <t>------------------------------------------------------------------------------</t>
  </si>
  <si>
    <t>Soft excavation not exceeding 2m deep for</t>
  </si>
  <si>
    <t>Trenches.</t>
  </si>
  <si>
    <t>Risk of collapse of excavations</t>
  </si>
  <si>
    <t>Sides of trench and hole excavations not exceeding 1,5m deep.</t>
  </si>
  <si>
    <t>Compaction of surfaces</t>
  </si>
  <si>
    <t>Extra over all excavations for carting away</t>
  </si>
  <si>
    <t>Surplus material from excavations and/or stock piles on site to a dumping site to be located by the contractor.</t>
  </si>
  <si>
    <t>Class 10MPa / 19mm concrete</t>
  </si>
  <si>
    <t>Blinding cast against excavated surfaces.</t>
  </si>
  <si>
    <t>Class 25MPa / 19mm concrete</t>
  </si>
  <si>
    <t>BRICKWORK</t>
  </si>
  <si>
    <t>Brickwork of NFX bricks (14 MPa nominal compressive strength) in class I mortar in foundations (Provisional)</t>
  </si>
  <si>
    <t>One brick walls.</t>
  </si>
  <si>
    <t>FACE BRICKWORK</t>
  </si>
  <si>
    <t>Carried Forward to Summary of Section No. 2</t>
  </si>
  <si>
    <t>BILL NO 2</t>
  </si>
  <si>
    <t>BILL NO 3</t>
  </si>
  <si>
    <t>PRE-CAST CONCRETE</t>
  </si>
  <si>
    <t>Materials</t>
  </si>
  <si>
    <t>Cement, water, aggregates, reinforcement, concrete, etc. shall be as described under Concrete, Formwork and Reinforcement.</t>
  </si>
  <si>
    <t>Finishes</t>
  </si>
  <si>
    <t>Precast concrete work shall be finished smooth from the mould. Projections shall be rubbed off and faces shall be of even colour and free from blemishes, cracks and other imperfections. Salient angles shall be arris rounded.</t>
  </si>
  <si>
    <t>General</t>
  </si>
  <si>
    <t>Blocks and other precast concrete work shall be bedded and jointed in 1:5 cement mortar as described under ""Brickwork"" and shall be pointed with slightly keyed joints.</t>
  </si>
  <si>
    <t>PRECAST CONCRETE</t>
  </si>
  <si>
    <t>Pre-cast concrete left smooth from the mould including bedding, jointing and pointing</t>
  </si>
  <si>
    <t>1800 x 825 x 200mm Thick duct cover slabs, closely butted at ends, including bedding edges along all sides, including 2 x 100 U-shaped lifting rings and Y10 reinforcement at 150mm c/c in both directions.</t>
  </si>
  <si>
    <t>"Precast concrete finished smooth on exposed surfaces including bedding, jointing and pointing"</t>
  </si>
  <si>
    <t>Precast gully, overall size 430 x 440mm, bedded and jointed in Class II mortar and pointed on all exposed faces.</t>
  </si>
  <si>
    <t>BILL NO 4</t>
  </si>
  <si>
    <t>MASONRY</t>
  </si>
  <si>
    <t>Sundries</t>
  </si>
  <si>
    <t>Face bricks at a purchase price of R8500,00/1000, bricks delivered to site with pointed recessed horizontal and vertical joints</t>
  </si>
  <si>
    <t>Brick-on-edge header course copings, sills, etc of face brickwork at a purchase price of R8500,00/1000, delivered to site pointed with ruled flush joints on all exposed faces</t>
  </si>
  <si>
    <t>200mm Wide sill set sloping and slightly projecting</t>
  </si>
  <si>
    <t>BILL NO 5</t>
  </si>
  <si>
    <t>WATERPROOFING</t>
  </si>
  <si>
    <t>JOINT SEALANTS, ETC</t>
  </si>
  <si>
    <t>Thioflex 600 polysulphide sealing compound, including bond breaker, backing cord, primer, etc. and raking out of joint filler as necessary</t>
  </si>
  <si>
    <t>12mm x 12mm Deep vertical expansion joints (Provisional).</t>
  </si>
  <si>
    <t>Secomastic non-hardening waterproof compound in pointing all round frames at junctions with brickwork or concrete and leave perfectly watertight</t>
  </si>
  <si>
    <t>Steel door or window frames.</t>
  </si>
  <si>
    <t>BILL NO 8</t>
  </si>
  <si>
    <t>IRONMONGERY</t>
  </si>
  <si>
    <t>"Assa Abloy"</t>
  </si>
  <si>
    <t>LOCKS &amp; HANDLES</t>
  </si>
  <si>
    <t>AL6C45-05AS/L-22315-76SS/2 x 18sc ""Ceder"" Cylinder lock set with striking plate fixed to metal.</t>
  </si>
  <si>
    <t>37651RH Indicator bolt with keep fixed to metal.</t>
  </si>
  <si>
    <t>300mm 'ASSA ABLOY' pull handle flange (Code: AL5515-300FLAS).</t>
  </si>
  <si>
    <t>PUSH PLATES AND KICKING PLATES</t>
  </si>
  <si>
    <t>300 x 900 x 1.6mm Kick plate.</t>
  </si>
  <si>
    <t>LETTERS, NAMEPLATES, ETC</t>
  </si>
  <si>
    <t>AL 5022-E10 anodised aluminium signage plate with male symbol.</t>
  </si>
  <si>
    <t>AL 5022-E11 anodised aluminium signage plate with female symbol.</t>
  </si>
  <si>
    <t>AL 5066-06ASE14 anodised aluminium signage plate (Paraplegic).</t>
  </si>
  <si>
    <t>BATHROOM FITTINGS</t>
  </si>
  <si>
    <t>32mm Type "SR2" stainless steel wall mounted back grab rail plugged and screwed.</t>
  </si>
  <si>
    <t>32mm Type "DL2" stainless steel wall mounted side grab rail plugged and screwed.</t>
  </si>
  <si>
    <t>CHRH 401 mirror, size 300 x 300mm high plugged and screwed.</t>
  </si>
  <si>
    <t>SUNDRIES</t>
  </si>
  <si>
    <t>87001SS Floor mounted door stop, plugged.</t>
  </si>
  <si>
    <t>BILL NO 9</t>
  </si>
  <si>
    <t>METALWORK</t>
  </si>
  <si>
    <t>WELDED HOT DIPPED GALVANISED SCREENS, GATES, ETC..</t>
  </si>
  <si>
    <t>Welded screens, gates and frames</t>
  </si>
  <si>
    <t xml:space="preserve">Square hollow section framing of 45 x 45 x 3mm stiles and top rail, for single gate size 840 x 2170mm high, including mitred intersection and four 25 x 3 x 200mm long flat section lugs, etc. as per detail on drawing NC19/03-3R1E-002/003-Rev0
</t>
  </si>
  <si>
    <t>BILL NO 10</t>
  </si>
  <si>
    <t>POLYURETHANE RESIN</t>
  </si>
  <si>
    <t>Prime surface with one coat "Flowprime 102" and broadspread 1.1mm silica sand into wet primer until refusal, apply one 6mm thick coat "Flowfresh HF" heavy duty mortar, all in accordance with manufacturers instructions and applied by an approved applicator.</t>
  </si>
  <si>
    <t>On Floors.</t>
  </si>
  <si>
    <t>BILL NO 12</t>
  </si>
  <si>
    <t>PLUMBING AND DRAINAGE (PROVISIONAL)</t>
  </si>
  <si>
    <t>SOIL DRAINAGE</t>
  </si>
  <si>
    <t>uPVC gulleys</t>
  </si>
  <si>
    <t>100mm Dished gulley not exceeding 1000mm deep.</t>
  </si>
  <si>
    <t>GLAZING</t>
  </si>
  <si>
    <t>6.38m Obscure Laminated glass</t>
  </si>
  <si>
    <t>Panes not exceeding 0,1m².</t>
  </si>
  <si>
    <t>PAINTWORK</t>
  </si>
  <si>
    <t>PAINTWORK ETC TO NEW WORK</t>
  </si>
  <si>
    <t>ON WOOD</t>
  </si>
  <si>
    <t>On doors.</t>
  </si>
  <si>
    <t>On door frames, etc.</t>
  </si>
  <si>
    <t>SECTION SUMMARY - ISIHLANGWINI PRIMARY SCHOOL</t>
  </si>
  <si>
    <t>Pre-cast Concrete</t>
  </si>
  <si>
    <t>Carpentry &amp; Joinary (Provisional)</t>
  </si>
  <si>
    <t>Plastering (Provisional)</t>
  </si>
  <si>
    <t>Plumbing &amp; Drainage (Provisional)</t>
  </si>
  <si>
    <t>SECTION 3</t>
  </si>
  <si>
    <t>SITE WORKS</t>
  </si>
  <si>
    <t>GENERAL SITEWORKS</t>
  </si>
  <si>
    <t>Preambles and Descriptions</t>
  </si>
  <si>
    <t>Tenderers are refered to other Sections and Bills for preambles and full descriptions of materials and items not fully described in this Bill AND WHICH SHALL APPLY EQUALLY TO WORK IN THIS Bill, unless otherwise described.</t>
  </si>
  <si>
    <t>All earthworks, filling, paving, roads, etc. must be in accordance with the applicable clauses of SABS 1200, supplemented by the applicable standard preambles and in the case of discrepancies the latter will take preference. All measuring and descriptions is still done in accordance with the latest issue and amendments of the "Standard System of Measuring Building Work".</t>
  </si>
  <si>
    <t>Excavations</t>
  </si>
  <si>
    <t>Prices of excavations are to include for putting aside excavated material to be used as filling where applicable, keeping suitable filling material clean and depositing and handeling it in such a way to prevent mixing with the unsuitable material as far as possible.  Depositing excavated material in stock piles on site for use as filling or to be carted away is only measured where the stock piles are prescribed.</t>
  </si>
  <si>
    <t>Filling</t>
  </si>
  <si>
    <t>Before any material is used for filling, complete test results must be submitted to the Engineer for his approval and prices are to include therefore.  The provision of suitable filling material, to be supplied by the contractor and the location of depositing grounds, etc. are the sole responsibility of the Contractor and prices are to include for all transportation.  Imported filling to be material with a PI not greater than 12 and compacted to a CBR not less than 30.</t>
  </si>
  <si>
    <t>Walkways, aprons, etc.</t>
  </si>
  <si>
    <t>Rates for walkways, aprons, etc. shall be deemed to include for forming slightly rounded salient angles.</t>
  </si>
  <si>
    <t>Asbestos</t>
  </si>
  <si>
    <t>Asbestos roof sheeting, gutters, etc. should be removed and disposed of by a competent and qualified contractor. The contractor must allow for such a contractor in the rates for removal of said material. The contractor must adhere to and comply with all Health and Safety regulations, the Environmental Conservation Act., the National Environmental Management Act., and all other applicable legislation with regard to the removal, handling and disposal of asbestos material.</t>
  </si>
  <si>
    <t xml:space="preserve">---------------------------------------------------------------------------- </t>
  </si>
  <si>
    <t>DEMOLITIONS</t>
  </si>
  <si>
    <t>Carefully demolish and remove existing, including necessary excavations, filling, compaction, roughly levelling ground surface, cutting through, etc. (where applicable), as well as cutting through, blocking off, disconnecting, etc. of services.</t>
  </si>
  <si>
    <t>Single storey building with mono-pitched roof, 1.15 x 2.3m on plan and 2,50m high at eaves comprising concrete surface bed, block external walls and corrugated sheet metal roof covering on timber trusses, sanitary fittings, complete with foundations, windows, doors, fixed fittings, etc., including backfilling and compacting pit size, 1.15 x 2.3 x 2m deep, in layers not exceeding 300mm thick</t>
  </si>
  <si>
    <t>Single storey building with mono-pitched roof, 1.55 x 3.5m on plan and 2,50m high at eaves comprising concrete surface bed, block external walls and corrugated sheet metal roof covering on timber trusses, sanitary fittings, complete with foundations, windows, doors, fixed fittings, etc., including backfilling and compacting pit size, 1.55 x 3.5 x 2m deep, in layers not exceeding 300mm thick</t>
  </si>
  <si>
    <t>Single storey building with mono-pitched roof, 5.3 x 6.3m on plan and 2,50m high at eaves comprising concrete surface bed, block external walls and corrugated sheet metal roof covering on timber trusses, sanitary fittings, complete with foundations, windows, doors, fixed fittings, etc., including backfilling and compacting pit size, 5,40 x 3.5 x 2m deep, in layers not exceeding 300mm thick</t>
  </si>
  <si>
    <t>Single storey building with mono-pitched roof, 2.15 x 3.3m on plan and 2,50m high at eaves comprising concrete surface bed, block external walls and corrugated sheet metal roof covering on timber trusses, sanitary fittings, complete with foundations, windows, doors, fixed fittings, etc., including backfilling and compacting pit size, 2,15 x 3,3 x 2m deep, in layers not exceeding 300mm thick</t>
  </si>
  <si>
    <t>Site clearance</t>
  </si>
  <si>
    <t>Compaction of ground surface under floors etc including scarifying for a depth of 150mm, breaking down oversize material, adding suitable material where necessary and compacting to 93% Mod AASHTO density.</t>
  </si>
  <si>
    <t>Approved gravel filling (G7) supplied and carted on by the contractor, compacted in layers not exceeding 150mm thick to 93% Mod AASHTO density</t>
  </si>
  <si>
    <t>PAVING</t>
  </si>
  <si>
    <t>Excavation in earth not exceeding 2m deep</t>
  </si>
  <si>
    <t>To reduce levels under paving, etc.</t>
  </si>
  <si>
    <t>Compaction of ground surface under platforms, etc., including scarifying for a depth of 150mm, breaking down oversize material, adding suitable material where necessary and compacting to 93% Mod AASHTO density.</t>
  </si>
  <si>
    <t>Under walkways, pavings, etc.</t>
  </si>
  <si>
    <t>60mm Thick interlocking bevelled precast concrete, brick, etc. pavers, on and including 25mm thick compacted sand bed with fine jointing sand swept and vibrated into joints, approved weed killer applied at prescribed rates, etc.,including inspection and re-sanding at the end of the retention period if necessary and neat flush intersection with adjoining paving, etc.</t>
  </si>
  <si>
    <t>Walkways, pavings, etc. to falls.</t>
  </si>
  <si>
    <t xml:space="preserve">Precast concrete kerbing, finished smooth on exposed surfaces including bedding, jointing and pointing </t>
  </si>
  <si>
    <t>Kerb (SABS 927 fig. 11), size 75 x 150mm high, bedded in 325 x 50mm thick unreinforced concrete (10MPa/19mm), with 150 x 100mm high unreinforced concrete (10MPa/19mm), continuous triangular haunching to the front and 100 x 75mm high at back, including excavation, backfilling, etc., circular on plan.</t>
  </si>
  <si>
    <t>Carried Forward to Summary of Section No. 3</t>
  </si>
  <si>
    <t>EXTERNAL PLUMBING AND DRAINAGE</t>
  </si>
  <si>
    <t>Tenderers are referred to other Sections for preambles and full descriptions of materials and items not fully described in this section AND WHICH SHALL APPLY EQUALLY TO WORK IN THIS SECTION, unless otherwise described.</t>
  </si>
  <si>
    <t>THE FOLLOWING IN RAINWATER STORAGE</t>
  </si>
  <si>
    <t>Rain water storage footing.</t>
  </si>
  <si>
    <t>Soft excavation in rainwater pit not exceeding 2m deep for</t>
  </si>
  <si>
    <t>Approved gravel filling G6 supplied and carted on by the contractor, compacted in layers not exceeding 150mm thick, to 93% MOD AASHTO density</t>
  </si>
  <si>
    <t>Under floors, steps, paving, etc.</t>
  </si>
  <si>
    <t>Raft foundation.</t>
  </si>
  <si>
    <t xml:space="preserve">Slabs including beams and inverted beams. </t>
  </si>
  <si>
    <t>Finishing top surfaces of concrete smooth with a wood float</t>
  </si>
  <si>
    <t>Surface beds, slabs, etc.</t>
  </si>
  <si>
    <t xml:space="preserve">Type 193 fabric reinforcement in concrete surface beds, slabs, etc. </t>
  </si>
  <si>
    <t>Extra over brickwork for external face brickwork.</t>
  </si>
  <si>
    <t>"Roller course copings, sills, etc of face brickwork at a purchase price of R8500,00/1000, bricks delivered to site, pointed with ruled flush joints on all exposed faces"</t>
  </si>
  <si>
    <t>Coping on top of one brick wall.</t>
  </si>
  <si>
    <t>Polyethelene Rainwater Tank</t>
  </si>
  <si>
    <t>2500 Litre Water tank with 40mm diameter inlet at top and 40mm overflow outlet and 40mm outlet at base of tank, including access hatch on top fitted wirh vermin-proof vent.</t>
  </si>
  <si>
    <t>Galvanised steel pipes</t>
  </si>
  <si>
    <t>20mm Pipes.</t>
  </si>
  <si>
    <t>Extra over galvanised steel pipes for steel fittings</t>
  </si>
  <si>
    <t>20mm Fittings.</t>
  </si>
  <si>
    <t>Taps, valves, etc</t>
  </si>
  <si>
    <t>20mm Brass bibcock with hose union.</t>
  </si>
  <si>
    <t>STORM WATER DISPOSAL</t>
  </si>
  <si>
    <t>Mass concrete class 25/19, storm water channels, laid to even falls in sections not exceeding 2m long, finished smooth  to all visible faces, slightly rounded on salient angles, Ref.193 mesh reinforcement, including all necessary shallow excavations, form work, filling and ramming</t>
  </si>
  <si>
    <t>Open V-shaped stormwater channel, 900mm wide x 130mm thick overall, with top surface worked down to form 50mm deep channel, cast in panels not exceeding 2m long.</t>
  </si>
  <si>
    <t>Extra for angles, intersections, ends, etc.</t>
  </si>
  <si>
    <t>Channel outlets</t>
  </si>
  <si>
    <t>Bell mouthed concrete storm water outlet, concrete class 20/19, size 850mm wide internally at inlet, bell mouthed to 1960mm at outlet and 1356mm long formed with 200mm thick base, provided with 200 x 200mm inverted edges to both raking 1500mm long sides, 200 x 200mm toe to 2700mm outlet and seventeen approved bricks cast into top surface of base in brick-on-edge position, all concrete finished smooth on all exposed surfaces, including necessary excavation, filling, ramming and formwork.</t>
  </si>
  <si>
    <t>WATER SUPPLY</t>
  </si>
  <si>
    <t>High density polypropylene class 4 pressure water pipes with compression fittings</t>
  </si>
  <si>
    <t>25mm Pipes laid in and including trenches.</t>
  </si>
  <si>
    <t>Extra over piping for plasson screwed type fittings</t>
  </si>
  <si>
    <t>25mm Fittings.</t>
  </si>
  <si>
    <t>25mm Brass fullway gate valve.</t>
  </si>
  <si>
    <t>INSPECTION CHAMBERS, MANHOLES, ETC.</t>
  </si>
  <si>
    <t>The following in soakaways, french drains, etc.</t>
  </si>
  <si>
    <t>French drain, size 600mm wide x 1000mm deep, filled in with 19mm diameter gravel up to a level of 600mm with 24 micron bidum membrane 3000mm girth around gravel fill, including all necessary excavations, backfilling, compaction, etc.</t>
  </si>
  <si>
    <t>DE-SLUDGING OF CONSERVANCY TANKS</t>
  </si>
  <si>
    <t>De-sludge existing conservancy tanks and removal of to safe dumping site.</t>
  </si>
  <si>
    <t>SECTION SUMMARY - EXTERNAL WORKS (PROVISIONAL)</t>
  </si>
  <si>
    <t>General Site Works</t>
  </si>
  <si>
    <t>External Plumbing &amp; Drainage</t>
  </si>
  <si>
    <t>FINAL SUMMARY</t>
  </si>
  <si>
    <t>EXTERNAL WORKS (PROVISIONAL)</t>
  </si>
  <si>
    <t>Sub-Total</t>
  </si>
  <si>
    <r>
      <rPr>
        <b/>
        <sz val="10"/>
        <rFont val="Arial"/>
        <family val="2"/>
      </rPr>
      <t>ADD:  10%</t>
    </r>
    <r>
      <rPr>
        <sz val="10"/>
        <rFont val="Arial"/>
        <family val="2"/>
      </rPr>
      <t xml:space="preserve"> of Contract Value as a contingency for the unforeseen to be used at the discretion of the employer's agent and deducted in whole or in part if not required.</t>
    </r>
  </si>
  <si>
    <t>Sub Total</t>
  </si>
  <si>
    <r>
      <rPr>
        <b/>
        <sz val="10"/>
        <rFont val="Arial"/>
        <family val="2"/>
      </rPr>
      <t>ADD: 15%</t>
    </r>
    <r>
      <rPr>
        <sz val="10"/>
        <rFont val="Arial"/>
        <family val="2"/>
      </rPr>
      <t xml:space="preserve"> (Fifteen percent) of Sub-Total for Value Added Tax</t>
    </r>
  </si>
  <si>
    <t>Carried to Form of Tender</t>
  </si>
  <si>
    <t>On walls</t>
  </si>
  <si>
    <r>
      <rPr>
        <sz val="10"/>
        <color rgb="FFFF0000"/>
        <rFont val="Arial"/>
        <family val="2"/>
      </rPr>
      <t>5000 Litre</t>
    </r>
    <r>
      <rPr>
        <sz val="10"/>
        <rFont val="Arial"/>
        <family val="2"/>
      </rPr>
      <t xml:space="preserve"> Water tank</t>
    </r>
  </si>
  <si>
    <t>ON PVC</t>
  </si>
  <si>
    <t>On vent pipes not exceeding 100mm diameter (Black)</t>
  </si>
  <si>
    <t>WALKWAYS, APRONS, STEPS, ETC</t>
  </si>
  <si>
    <t>Excavation in soft material not exceeding 2m deep</t>
  </si>
  <si>
    <t>Compaction of ground surface under aprons, etc., including scarifying for a depth of 150mm, breaking down oversize material, adding suitable material where necessary and compacting to 90% Mod AASHTO density.</t>
  </si>
  <si>
    <t>Under walkways, aprons, etc.</t>
  </si>
  <si>
    <t>Concrete class 20/19</t>
  </si>
  <si>
    <t>Walkways, aprons, steps, etc.</t>
  </si>
  <si>
    <t>Finishing top surfaces of concrete smooth with a wood float to class U2 finish</t>
  </si>
  <si>
    <t>Walkways, aprons, etc. to falls.</t>
  </si>
  <si>
    <t>Smooth formwork, class F2, to:</t>
  </si>
  <si>
    <t>Edges, risers, etc. not exceeding 300mm high or wide.</t>
  </si>
  <si>
    <t>Expansion joints with bitumen impregnated softboard between vertical concrete or brick surfaces</t>
  </si>
  <si>
    <t>12mm Joints, not exceeding 300mm high.</t>
  </si>
  <si>
    <t>Fabric reinforcement</t>
  </si>
  <si>
    <t>panel</t>
  </si>
  <si>
    <t>walkways</t>
  </si>
  <si>
    <t>Brickwork of NFP bricks in cement mortar</t>
  </si>
  <si>
    <t xml:space="preserve">One brick walls </t>
  </si>
  <si>
    <t>BRICKWORK SUNDRIES</t>
  </si>
  <si>
    <t>Brickwork reinforcement (Provisional)</t>
  </si>
  <si>
    <t>150mm Wide reinforcement built in horizontally</t>
  </si>
  <si>
    <t xml:space="preserve">Extra over brickwork for external face brickwork </t>
  </si>
  <si>
    <t>Extra over brickwork for face brickwork in beamfilling</t>
  </si>
  <si>
    <t xml:space="preserve">RAINWATER DISPOSAL </t>
  </si>
  <si>
    <t>Seamless mild steel Ogee gutters with backed enamel finish fixed to suppliers specification, with 100 x 75mm fluted mild steel downpipes with baked enamel finish fixed as per suppliers detail. Bracket min. 450mm centres</t>
  </si>
  <si>
    <t>Gutter bracket min. 450mm centres</t>
  </si>
  <si>
    <t>no</t>
  </si>
  <si>
    <t>ON PUTTY</t>
  </si>
  <si>
    <t>On windows</t>
  </si>
  <si>
    <t>BILL NO 7</t>
  </si>
  <si>
    <t>CARPENTRY AND JOINERY</t>
  </si>
  <si>
    <t>Fixing</t>
  </si>
  <si>
    <t>All nailing of timber roof trusses, purlins, etc  shall be done with galvanised nails. In coastal areas, copper, aluminium or stainless steel nails shall be used.</t>
  </si>
  <si>
    <t>Items described as ""nailed"" shall be deemed to be fixed with hardened steel nails or shot pins to brickwork or concréte.</t>
  </si>
  <si>
    <t>Where items are described as ""bolted"" the bolts have been measured elsewhere.</t>
  </si>
  <si>
    <t>Wherever a trade name for any product/item has been described in the bills of quantities / lump sum document, the tenderers attention is drawn to the fact that any other product of equal quality may be used subject to the written approval of the principal agent being obtained prior to the closing date for submission of tenders.</t>
  </si>
  <si>
    <t>---------------------------------------------------------------------------</t>
  </si>
  <si>
    <t>ROOFS, ETC.</t>
  </si>
  <si>
    <t>Sawn softwood</t>
  </si>
  <si>
    <t xml:space="preserve">50 x 76mm Trimmers </t>
  </si>
  <si>
    <t>Two coats creosote on sawn timbers</t>
  </si>
  <si>
    <t>Teco two way hurricane clips</t>
  </si>
  <si>
    <t>EAVES, VERGES, ETC</t>
  </si>
  <si>
    <t>Nutec fibre-cement, with plain finish</t>
  </si>
  <si>
    <t>15 x 225mm Fascias, including galvanised steel H-profile jointing strips</t>
  </si>
  <si>
    <t>BILL NO 6</t>
  </si>
  <si>
    <t>ROOF COVERINGS, ETC</t>
  </si>
  <si>
    <t>Extra over roof sheeting for fixing every crown at eaves</t>
  </si>
  <si>
    <t>Extra over roof sheeting for fixing every crown at ridge</t>
  </si>
  <si>
    <t>ON PLASTER</t>
  </si>
  <si>
    <t xml:space="preserve">Construction of three new ablution blocks. The work generally comprises construction of a new building with internal &amp; external face brick, carpentry &amp; joinery, sanitary fittings and electrical installation. </t>
  </si>
  <si>
    <t>The site is the site is on the existing Impala High School property in Ingwavuma, Makhana area.</t>
  </si>
  <si>
    <t xml:space="preserve">           To be finalised prior to the signing of the
           contract but no later than …....................................?.</t>
  </si>
  <si>
    <t>12.1.11 Inspection of adjoining properties (B3.11) No specific requirements.</t>
  </si>
  <si>
    <t xml:space="preserve">            The works will take place at school that will
            be occupied for the major part of the contract.
            The contractor shall enclose the works with 105m of
            tempory fencing from the rest of the school as
            required by the Occupational Health and Safety
            Act.</t>
  </si>
  <si>
    <t>"Assa Abloy" or simmilar approved</t>
  </si>
  <si>
    <t>"FRANKE Chronos" or simmilar approved</t>
  </si>
  <si>
    <t>"Chairman Industries" or simmilar approved</t>
  </si>
  <si>
    <t>Single gate 840 x 2170mm high of 60 x 40 x 2mm hollow section frame, two 25 x 25 x 6mm hollow section intermediate rails and filled in with 6mm diameter vertical bars at maximum 110mm centres, with three 25mm diameter x 80mm long pin hinges with 35 x 35 x 8mm flat bar brackets and Union "MG47" 47mm padlock, etc. as per detail on drawing NC19/03-3R1E-002/003-Rev0</t>
  </si>
  <si>
    <t>BILL NO 11</t>
  </si>
  <si>
    <t>Lightly sand surface and apply one coat "Merit Universal Undercoat (UC1) and two coats "Super Universal Enamel" paint</t>
  </si>
  <si>
    <t>One coat "Merit Universal Undercoat (UC1) and two coats "Super Universal Enamel" paint</t>
  </si>
  <si>
    <t>Lightly sand down and apply one coat "Plascon Velvaglo Polyurethane Velvet Enamel (VLO)" paint</t>
  </si>
  <si>
    <t>Alterations</t>
  </si>
  <si>
    <t>Wash down walls and apply two coats "Plascon Wall and All" paint</t>
  </si>
  <si>
    <t>Carting away</t>
  </si>
  <si>
    <t>Builders rubble and surplus material from excavations and/or stock piles on site to a dumping site to be located by the contractor.</t>
  </si>
  <si>
    <t>Digging up and removing rubbish, debris, vegetation, hedges, shrubs and trees not exceeding 200mm girth, bush, etc.</t>
  </si>
  <si>
    <t>Earth filling obtained from the excavations and/or prescribed stock piles on site compacted to 93% Mod AASHTO density</t>
  </si>
  <si>
    <t>Over site to form platforms</t>
  </si>
  <si>
    <t>Boulders</t>
  </si>
  <si>
    <t>Moving or placing material from excavations in various positions on site as indicated</t>
  </si>
  <si>
    <t>To reduce levels under walkway, aprons, etc.</t>
  </si>
  <si>
    <t>TOTAL</t>
  </si>
  <si>
    <t>i) The JBCC Series 2000 Minor Works Agreement (Edition 5.2 dated 2024) prepared by the Joint Building Contract Committee shall be the applicable building agreement, amended as hereinafter described</t>
  </si>
  <si>
    <t>ii) The ASAQS Preliminaries (November 2007 edition) published by the Association of South African Quantity Surveyors for use with the said JBCC Principal Building Agreement shall be deemed to be incorporated in these bills of quantities</t>
  </si>
  <si>
    <t>Physical Address :      1258 Lever Road</t>
  </si>
  <si>
    <t>Postal address:           PO Box 9431</t>
  </si>
  <si>
    <t>42.2.3 Work or installations by direct contractors:  N/A</t>
  </si>
  <si>
    <t xml:space="preserve">           Date : 2 Calendar months site handover</t>
  </si>
  <si>
    <t xml:space="preserve">           Penalty Amount : R1,25 per R100,00 of the contract value</t>
  </si>
  <si>
    <t>42.2.8 For the works in sections : Intended date of
           practical completion and the penalty per
           calender day :                                                N/A</t>
  </si>
  <si>
    <t>42.2.9 The law applicable to this agreement shall be
that of South Africa</t>
  </si>
  <si>
    <t xml:space="preserve">           Contractor</t>
  </si>
  <si>
    <t xml:space="preserve">           For the sum of : Contract sum plus 30% </t>
  </si>
  <si>
    <t xml:space="preserve">           With a deductible of : R 0</t>
  </si>
  <si>
    <t>42.3.2 Supplementary insurance is required:   No</t>
  </si>
  <si>
    <t xml:space="preserve">           For the sum of : R 1 500 000.00</t>
  </si>
  <si>
    <t xml:space="preserve">42.4.1 Waiver of contractors lien or right of continuing </t>
  </si>
  <si>
    <t xml:space="preserve">            supplied to the contractor free of charge :   3 (three)</t>
  </si>
  <si>
    <t>42.4.3 Bills of Quantities/Lump sum document
           schedule of rates drawn up in accordance with:</t>
  </si>
  <si>
    <t>42.4.4 On acceptance of the tender the bills of
           quantities/lump sum document is to be
           submitted with the tender document at tender
           closing.</t>
  </si>
  <si>
    <t>42.4.5 JBCC Engineering General Conditions are to be
           included in the contract documents:             No</t>
  </si>
  <si>
    <t>42.4.6 The contract value is to be adjusted using
           escalation adjustment indices:                  Fixed</t>
  </si>
  <si>
    <t>A. Minor Works Agreement :
    Clause 3                   Addition
    Clause 18.1              Addition
    Clause 29.1 and 2     Addition
    Clause 29.1.1           Addition
    Clause 31.6              Addition</t>
  </si>
  <si>
    <t>Water (B7.2)                                     Option "A" shall apply  F:............................. V:............................ T:............................</t>
  </si>
  <si>
    <t>Electricity (B7.3)                               Option "A" shall apply  F:............................. V:............................ T:............................</t>
  </si>
  <si>
    <t>Ablution facilities (B7.5)                      Option "A" shall apply  F:............................. V:............................ T:............................</t>
  </si>
  <si>
    <t>Protection/isolation of existing/sectionally occupied works (B11.2)                                        Protection is required : No                                                                                      F:............................. V:............................ T:............................</t>
  </si>
  <si>
    <t xml:space="preserve">12.1.1 Provisional bills of quantities (B2.2) The quantities are provisional :   No                                                                                                                                                                                                                                                         </t>
  </si>
  <si>
    <t xml:space="preserve">           Construction documentation is complete :  Yes                                                                </t>
  </si>
  <si>
    <t>12.1.3 Interest of agents (B2.4) N/A</t>
  </si>
  <si>
    <t xml:space="preserve">             The contractor shall provide, maintain and
             remove on completion of the works, an office
             for the exclusive use of the principal agent and
             other agents, suitably insulated, provided with
             electric lighting and fitted with desk and chairs.
             The office shall be kept clean and fit for use at
             all times.</t>
  </si>
  <si>
    <t xml:space="preserve">             The contractor shall provide, erect where
             directed, maintain and remove on completion of
             the works 1 x notice board, size 2,8 x 2,50m
             high, constructed of chromadek sheet. The
             board shall be securely fixed to hoarding, where
             hoarding is provided, or fixed to and including a
             suitable supporting structure of timber or tubular
             posts and braces as per drawing attached to
             the back of these Bills of Quantities.</t>
  </si>
  <si>
    <t xml:space="preserve">             A notice board is required : No</t>
  </si>
  <si>
    <t xml:space="preserve">             Alternative Selected:    A (By contractor)</t>
  </si>
  <si>
    <t xml:space="preserve">             Alternative selected:    A (By contractor)</t>
  </si>
  <si>
    <t xml:space="preserve">             Alternative selected: A (By contractor)</t>
  </si>
  <si>
    <t xml:space="preserve">             Protection is required : No</t>
  </si>
  <si>
    <t>The contractor is to be aware of all specialist products and items that require long lead times and ensure that these items are included in his programming of the works and form part of his critical path. No adjustment to the construction period or contract value whatsoever will be entertained due to late orders of said materials and cost thereof will be for the contractor.  F:............................. V:............................ T:............................</t>
  </si>
  <si>
    <t>The Contractor will allow for Health and Safety to ensure compliance with requirements set out in the Construction Regulation 2014, issued under the Occupational Health and Safety Act, 1933 (Act No. 85 of 1933). It is a required of the Contractor to thoroughly study the attached Health and Safety Specifications (Annexure A) that must be read together with and is deemed to be incorporated under this Section in the Bills of Quantities. The Contractor must take note that compliance with the Occupational Health and Safety Act, the Construction Regulations and the Health and Safety Specifications is compulsory. In the event of partial or total non-compliance, the Principal Agent, not 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in payment. Provision for pricing of the Occupational Health and Safety Act, the Construction Regulations and Health and Safety Specifications is made under this clause and it is explicitly pointed out that all requirements of the aforementioned are deemed to be priced hereunder and no additional claims in this regard shall be entertained.</t>
  </si>
  <si>
    <t>Category : Fixed   R................. Category : Value   R.........................  Category : Time    R.........................</t>
  </si>
  <si>
    <t>F:............................. V:............................T:............................</t>
  </si>
  <si>
    <r>
      <t xml:space="preserve">       </t>
    </r>
    <r>
      <rPr>
        <sz val="10"/>
        <rFont val="Arial"/>
        <family val="2"/>
      </rPr>
      <t xml:space="preserve">    possession is required:   </t>
    </r>
    <r>
      <rPr>
        <b/>
        <sz val="10"/>
        <rFont val="Arial"/>
        <family val="2"/>
      </rPr>
      <t xml:space="preserve">                           Yes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</si>
</sst>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quot;R&quot;\ * #,##0.00_);_(&quot;R&quot;\ * \(#,##0.00\);_(&quot;R&quot;\ * &quot;-&quot;??_);_(@_)"/>
    <numFmt numFmtId="167" formatCode="_-[$R-436]* #,##0.00_-;\-[$R-436]* #,##0.00_-;_-[$R-436]* &quot;-&quot;??_-;_-@_-"/>
    <numFmt numFmtId="168" formatCode="_-[$R-435]* #,##0.00_-;\-[$R-435]* #,##0.00_-;_-[$R-435]* &quot;-&quot;??_-;_-@_-"/>
  </numFmts>
  <fonts count="16" x14ac:knownFonts="1">
    <font>
      <sz val="11"/>
      <color theme="1"/>
      <name val="Calibri"/>
      <family val="2"/>
      <scheme val="minor"/>
    </font>
    <font>
      <sz val="11"/>
      <color theme="1"/>
      <name val="Calibri"/>
      <family val="2"/>
      <scheme val="minor"/>
    </font>
    <font>
      <sz val="10"/>
      <name val="Arial"/>
      <family val="2"/>
    </font>
    <font>
      <sz val="11"/>
      <name val="Arial"/>
      <family val="2"/>
    </font>
    <font>
      <i/>
      <sz val="10"/>
      <name val="Arial"/>
      <family val="2"/>
    </font>
    <font>
      <sz val="10"/>
      <name val="Verdana"/>
      <family val="2"/>
    </font>
    <font>
      <b/>
      <sz val="10"/>
      <name val="Arial"/>
      <family val="2"/>
    </font>
    <font>
      <sz val="10"/>
      <name val="Arial"/>
      <family val="2"/>
    </font>
    <font>
      <u/>
      <sz val="10"/>
      <name val="Arial"/>
      <family val="2"/>
    </font>
    <font>
      <sz val="10"/>
      <color rgb="FFFF0000"/>
      <name val="Arial"/>
      <family val="2"/>
    </font>
    <font>
      <b/>
      <u/>
      <sz val="10"/>
      <name val="Arial"/>
      <family val="2"/>
    </font>
    <font>
      <b/>
      <u/>
      <sz val="14"/>
      <name val="Arial"/>
      <family val="2"/>
    </font>
    <font>
      <b/>
      <u/>
      <sz val="12"/>
      <name val="Arial"/>
      <family val="2"/>
    </font>
    <font>
      <sz val="10"/>
      <color theme="1"/>
      <name val="Arial"/>
      <family val="2"/>
    </font>
    <font>
      <sz val="11"/>
      <name val="Calibri"/>
      <family val="2"/>
      <scheme val="minor"/>
    </font>
    <font>
      <sz val="12"/>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9">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s>
  <cellStyleXfs count="19">
    <xf numFmtId="0" fontId="0" fillId="0" borderId="0"/>
    <xf numFmtId="39" fontId="3" fillId="0" borderId="0"/>
    <xf numFmtId="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5" fillId="0" borderId="0"/>
    <xf numFmtId="39" fontId="3" fillId="0" borderId="0"/>
    <xf numFmtId="39" fontId="3" fillId="0" borderId="0"/>
    <xf numFmtId="9" fontId="7" fillId="0" borderId="0" applyFont="0" applyFill="0" applyBorder="0" applyAlignment="0" applyProtection="0"/>
    <xf numFmtId="43" fontId="7" fillId="0" borderId="0" applyFont="0" applyFill="0" applyBorder="0" applyAlignment="0" applyProtection="0"/>
    <xf numFmtId="39" fontId="7" fillId="0" borderId="0" applyFont="0" applyFill="0" applyBorder="0" applyAlignment="0" applyProtection="0"/>
    <xf numFmtId="165" fontId="7" fillId="0" borderId="0" applyFont="0" applyFill="0" applyBorder="0" applyAlignment="0" applyProtection="0"/>
    <xf numFmtId="164" fontId="1" fillId="0" borderId="0" applyFont="0" applyFill="0" applyBorder="0" applyAlignment="0" applyProtection="0"/>
  </cellStyleXfs>
  <cellXfs count="85">
    <xf numFmtId="0" fontId="0" fillId="0" borderId="0" xfId="0"/>
    <xf numFmtId="0" fontId="2" fillId="0" borderId="1" xfId="0" applyFont="1" applyBorder="1" applyAlignment="1" applyProtection="1">
      <alignment horizontal="center" vertical="top"/>
      <protection hidden="1"/>
    </xf>
    <xf numFmtId="0" fontId="6" fillId="0" borderId="5" xfId="0" applyFont="1" applyBorder="1" applyAlignment="1" applyProtection="1">
      <alignment vertical="top" wrapText="1"/>
      <protection hidden="1"/>
    </xf>
    <xf numFmtId="0" fontId="6" fillId="0" borderId="5" xfId="0" applyFont="1" applyBorder="1" applyAlignment="1" applyProtection="1">
      <alignment horizontal="center"/>
      <protection hidden="1"/>
    </xf>
    <xf numFmtId="0" fontId="6" fillId="0" borderId="3" xfId="0" applyFont="1" applyBorder="1" applyAlignment="1" applyProtection="1">
      <alignment horizontal="center"/>
      <protection hidden="1"/>
    </xf>
    <xf numFmtId="0" fontId="2" fillId="0" borderId="0" xfId="0" applyFont="1" applyProtection="1">
      <protection locked="0"/>
    </xf>
    <xf numFmtId="0" fontId="2" fillId="0" borderId="5" xfId="0" applyFont="1" applyBorder="1" applyAlignment="1" applyProtection="1">
      <alignment vertical="top" wrapText="1"/>
      <protection hidden="1"/>
    </xf>
    <xf numFmtId="0" fontId="2" fillId="0" borderId="5" xfId="0" applyFont="1" applyBorder="1" applyAlignment="1" applyProtection="1">
      <alignment horizontal="center"/>
      <protection hidden="1"/>
    </xf>
    <xf numFmtId="0" fontId="2" fillId="0" borderId="3" xfId="0" applyFont="1" applyBorder="1" applyAlignment="1" applyProtection="1">
      <alignment horizontal="center"/>
      <protection hidden="1"/>
    </xf>
    <xf numFmtId="164" fontId="2" fillId="0" borderId="0" xfId="18" applyFont="1" applyFill="1" applyBorder="1" applyAlignment="1" applyProtection="1">
      <alignment horizontal="center"/>
      <protection locked="0"/>
    </xf>
    <xf numFmtId="0" fontId="11" fillId="0" borderId="5" xfId="0" applyFont="1" applyBorder="1" applyAlignment="1" applyProtection="1">
      <alignment vertical="top" wrapText="1"/>
      <protection hidden="1"/>
    </xf>
    <xf numFmtId="0" fontId="12" fillId="0" borderId="5" xfId="0" applyFont="1" applyBorder="1" applyAlignment="1" applyProtection="1">
      <alignment vertical="top" wrapText="1"/>
      <protection hidden="1"/>
    </xf>
    <xf numFmtId="0" fontId="10" fillId="0" borderId="5" xfId="0" applyFont="1" applyBorder="1" applyAlignment="1" applyProtection="1">
      <alignment vertical="top" wrapText="1"/>
      <protection hidden="1"/>
    </xf>
    <xf numFmtId="0" fontId="2" fillId="0" borderId="5" xfId="0" applyFont="1" applyBorder="1" applyAlignment="1" applyProtection="1">
      <alignment horizontal="left" vertical="top" wrapText="1"/>
      <protection hidden="1"/>
    </xf>
    <xf numFmtId="0" fontId="10" fillId="0" borderId="5" xfId="0" applyFont="1" applyBorder="1" applyAlignment="1" applyProtection="1">
      <alignment horizontal="left" vertical="top" wrapText="1"/>
      <protection hidden="1"/>
    </xf>
    <xf numFmtId="0" fontId="8" fillId="0" borderId="5" xfId="0" applyFont="1" applyBorder="1" applyAlignment="1" applyProtection="1">
      <alignment horizontal="left" vertical="top" wrapText="1"/>
      <protection hidden="1"/>
    </xf>
    <xf numFmtId="0" fontId="2" fillId="0" borderId="5" xfId="0" applyFont="1" applyBorder="1" applyAlignment="1" applyProtection="1">
      <alignment horizontal="right" vertical="top" wrapText="1"/>
      <protection hidden="1"/>
    </xf>
    <xf numFmtId="0" fontId="2" fillId="0" borderId="1" xfId="0" applyFont="1" applyBorder="1" applyAlignment="1" applyProtection="1">
      <alignment horizontal="center"/>
      <protection hidden="1"/>
    </xf>
    <xf numFmtId="0" fontId="2" fillId="0" borderId="3" xfId="0" applyFont="1" applyBorder="1" applyAlignment="1" applyProtection="1">
      <alignment horizontal="left" vertical="top" wrapText="1"/>
      <protection hidden="1"/>
    </xf>
    <xf numFmtId="0" fontId="6" fillId="0" borderId="5" xfId="0" applyFont="1" applyBorder="1" applyAlignment="1" applyProtection="1">
      <alignment horizontal="left" vertical="top" wrapText="1"/>
      <protection hidden="1"/>
    </xf>
    <xf numFmtId="0" fontId="4" fillId="0" borderId="5" xfId="0" applyFont="1" applyBorder="1" applyAlignment="1" applyProtection="1">
      <alignment horizontal="left" vertical="top" wrapText="1"/>
      <protection hidden="1"/>
    </xf>
    <xf numFmtId="0" fontId="2" fillId="0" borderId="0" xfId="0" applyFont="1" applyAlignment="1" applyProtection="1">
      <alignment horizontal="center"/>
      <protection hidden="1"/>
    </xf>
    <xf numFmtId="0" fontId="2" fillId="0" borderId="5" xfId="0" applyFont="1" applyBorder="1" applyAlignment="1" applyProtection="1">
      <alignment vertical="top"/>
      <protection hidden="1"/>
    </xf>
    <xf numFmtId="0" fontId="2" fillId="0" borderId="5" xfId="0" applyFont="1" applyBorder="1" applyAlignment="1" applyProtection="1">
      <alignment horizontal="left" vertical="top"/>
      <protection hidden="1"/>
    </xf>
    <xf numFmtId="0" fontId="6" fillId="0" borderId="5" xfId="0" applyFont="1" applyBorder="1" applyAlignment="1" applyProtection="1">
      <alignment horizontal="center" vertical="top" wrapText="1"/>
      <protection hidden="1"/>
    </xf>
    <xf numFmtId="0" fontId="8" fillId="0" borderId="5" xfId="0" applyFont="1" applyBorder="1" applyAlignment="1" applyProtection="1">
      <alignment vertical="top" wrapText="1"/>
      <protection hidden="1"/>
    </xf>
    <xf numFmtId="0" fontId="2" fillId="0" borderId="5" xfId="0" quotePrefix="1" applyFont="1" applyBorder="1" applyAlignment="1" applyProtection="1">
      <alignment vertical="top" wrapText="1"/>
      <protection hidden="1"/>
    </xf>
    <xf numFmtId="1" fontId="2" fillId="0" borderId="3" xfId="0" applyNumberFormat="1" applyFont="1" applyBorder="1" applyAlignment="1" applyProtection="1">
      <alignment horizontal="center"/>
      <protection hidden="1"/>
    </xf>
    <xf numFmtId="0" fontId="2" fillId="0" borderId="3" xfId="0" applyFont="1" applyBorder="1" applyAlignment="1" applyProtection="1">
      <alignment vertical="top" wrapText="1"/>
      <protection hidden="1"/>
    </xf>
    <xf numFmtId="0" fontId="8" fillId="0" borderId="3" xfId="0" applyFont="1" applyBorder="1" applyAlignment="1" applyProtection="1">
      <alignment vertical="top" wrapText="1"/>
      <protection hidden="1"/>
    </xf>
    <xf numFmtId="0" fontId="2" fillId="0" borderId="0" xfId="0" applyFont="1" applyAlignment="1" applyProtection="1">
      <alignment horizontal="center" vertical="top"/>
      <protection hidden="1"/>
    </xf>
    <xf numFmtId="0" fontId="2" fillId="0" borderId="0" xfId="0" applyFont="1" applyAlignment="1" applyProtection="1">
      <alignment vertical="top" wrapText="1"/>
      <protection hidden="1"/>
    </xf>
    <xf numFmtId="9" fontId="13" fillId="0" borderId="5" xfId="0" applyNumberFormat="1" applyFont="1" applyBorder="1" applyAlignment="1">
      <alignment horizontal="center"/>
    </xf>
    <xf numFmtId="0" fontId="2" fillId="3" borderId="0" xfId="0" applyFont="1" applyFill="1" applyProtection="1">
      <protection locked="0"/>
    </xf>
    <xf numFmtId="164" fontId="2" fillId="3" borderId="0" xfId="18" applyFont="1" applyFill="1" applyProtection="1">
      <protection locked="0"/>
    </xf>
    <xf numFmtId="164" fontId="2" fillId="0" borderId="0" xfId="18" applyFont="1" applyFill="1" applyProtection="1">
      <protection locked="0"/>
    </xf>
    <xf numFmtId="0" fontId="2" fillId="2" borderId="0" xfId="0" applyFont="1" applyFill="1" applyProtection="1">
      <protection locked="0"/>
    </xf>
    <xf numFmtId="164" fontId="2" fillId="2" borderId="0" xfId="18" applyFont="1" applyFill="1" applyProtection="1">
      <protection locked="0"/>
    </xf>
    <xf numFmtId="0" fontId="9" fillId="0" borderId="0" xfId="0" applyFont="1" applyProtection="1">
      <protection locked="0"/>
    </xf>
    <xf numFmtId="0" fontId="9" fillId="3" borderId="0" xfId="0" applyFont="1" applyFill="1" applyProtection="1">
      <protection locked="0"/>
    </xf>
    <xf numFmtId="164" fontId="2" fillId="0" borderId="0" xfId="0" applyNumberFormat="1" applyFont="1" applyProtection="1">
      <protection locked="0"/>
    </xf>
    <xf numFmtId="164" fontId="9" fillId="0" borderId="0" xfId="0" applyNumberFormat="1" applyFont="1" applyProtection="1">
      <protection locked="0"/>
    </xf>
    <xf numFmtId="0" fontId="14" fillId="0" borderId="5" xfId="0" applyFont="1" applyBorder="1" applyAlignment="1" applyProtection="1">
      <alignment wrapText="1"/>
      <protection hidden="1"/>
    </xf>
    <xf numFmtId="164" fontId="2" fillId="2" borderId="4" xfId="18" applyFont="1" applyFill="1" applyBorder="1" applyAlignment="1" applyProtection="1">
      <alignment horizontal="center"/>
      <protection locked="0"/>
    </xf>
    <xf numFmtId="1" fontId="2" fillId="0" borderId="5" xfId="0" applyNumberFormat="1" applyFont="1" applyBorder="1" applyAlignment="1" applyProtection="1">
      <alignment horizontal="center"/>
      <protection hidden="1"/>
    </xf>
    <xf numFmtId="22" fontId="2" fillId="0" borderId="0" xfId="0" applyNumberFormat="1" applyFont="1" applyProtection="1">
      <protection locked="0"/>
    </xf>
    <xf numFmtId="164" fontId="13" fillId="2" borderId="0" xfId="18" applyFont="1" applyFill="1" applyBorder="1" applyAlignment="1">
      <alignment horizontal="center"/>
    </xf>
    <xf numFmtId="164" fontId="9" fillId="2" borderId="0" xfId="18" applyFont="1" applyFill="1" applyBorder="1" applyAlignment="1">
      <alignment horizontal="center"/>
    </xf>
    <xf numFmtId="164" fontId="2" fillId="2" borderId="0" xfId="18" applyFont="1" applyFill="1" applyBorder="1" applyAlignment="1" applyProtection="1">
      <alignment horizontal="center"/>
      <protection locked="0"/>
    </xf>
    <xf numFmtId="12" fontId="2" fillId="3" borderId="0" xfId="18" applyNumberFormat="1" applyFont="1" applyFill="1" applyProtection="1">
      <protection locked="0"/>
    </xf>
    <xf numFmtId="0" fontId="6" fillId="0" borderId="1" xfId="0" applyFont="1" applyBorder="1" applyAlignment="1" applyProtection="1">
      <alignment horizontal="center" vertical="top"/>
      <protection hidden="1"/>
    </xf>
    <xf numFmtId="0" fontId="6" fillId="0" borderId="0" xfId="0" applyFont="1" applyProtection="1">
      <protection locked="0"/>
    </xf>
    <xf numFmtId="0" fontId="10" fillId="0" borderId="5" xfId="0" applyFont="1" applyBorder="1" applyAlignment="1" applyProtection="1">
      <alignment horizontal="center" vertical="top" wrapText="1"/>
      <protection hidden="1"/>
    </xf>
    <xf numFmtId="10" fontId="2" fillId="0" borderId="3" xfId="0" applyNumberFormat="1" applyFont="1" applyBorder="1" applyAlignment="1" applyProtection="1">
      <alignment horizontal="center"/>
      <protection hidden="1"/>
    </xf>
    <xf numFmtId="0" fontId="8" fillId="0" borderId="5" xfId="0" applyFont="1" applyBorder="1" applyAlignment="1">
      <alignment vertical="top" wrapText="1"/>
    </xf>
    <xf numFmtId="0" fontId="6" fillId="0" borderId="2" xfId="0" applyFont="1" applyBorder="1" applyAlignment="1" applyProtection="1">
      <alignment horizontal="center"/>
      <protection hidden="1"/>
    </xf>
    <xf numFmtId="167" fontId="6" fillId="0" borderId="2" xfId="18" applyNumberFormat="1" applyFont="1" applyFill="1" applyBorder="1" applyAlignment="1" applyProtection="1">
      <alignment horizontal="center"/>
      <protection locked="0"/>
    </xf>
    <xf numFmtId="167" fontId="2" fillId="0" borderId="5" xfId="18" applyNumberFormat="1" applyFont="1" applyFill="1" applyBorder="1" applyAlignment="1" applyProtection="1">
      <alignment horizontal="right"/>
      <protection locked="0"/>
    </xf>
    <xf numFmtId="167" fontId="2" fillId="0" borderId="7" xfId="18" applyNumberFormat="1" applyFont="1" applyFill="1" applyBorder="1" applyAlignment="1" applyProtection="1">
      <alignment horizontal="right"/>
      <protection locked="0"/>
    </xf>
    <xf numFmtId="167" fontId="3" fillId="0" borderId="5" xfId="0" applyNumberFormat="1" applyFont="1" applyBorder="1" applyAlignment="1" applyProtection="1">
      <alignment horizontal="right"/>
      <protection locked="0"/>
    </xf>
    <xf numFmtId="167" fontId="13" fillId="0" borderId="5" xfId="18" applyNumberFormat="1" applyFont="1" applyBorder="1" applyAlignment="1">
      <alignment horizontal="right"/>
    </xf>
    <xf numFmtId="167" fontId="2" fillId="0" borderId="5" xfId="18" applyNumberFormat="1" applyFont="1" applyBorder="1" applyAlignment="1">
      <alignment horizontal="right"/>
    </xf>
    <xf numFmtId="167" fontId="2" fillId="0" borderId="6" xfId="18" applyNumberFormat="1" applyFont="1" applyFill="1" applyBorder="1" applyAlignment="1" applyProtection="1">
      <alignment horizontal="right"/>
      <protection locked="0"/>
    </xf>
    <xf numFmtId="167" fontId="6" fillId="0" borderId="5" xfId="18" applyNumberFormat="1" applyFont="1" applyFill="1" applyBorder="1" applyAlignment="1" applyProtection="1">
      <alignment horizontal="right"/>
      <protection locked="0"/>
    </xf>
    <xf numFmtId="167" fontId="6" fillId="0" borderId="6" xfId="18" applyNumberFormat="1" applyFont="1" applyFill="1" applyBorder="1" applyAlignment="1" applyProtection="1">
      <alignment horizontal="right"/>
      <protection locked="0"/>
    </xf>
    <xf numFmtId="167" fontId="2" fillId="0" borderId="5" xfId="18" applyNumberFormat="1" applyFont="1" applyFill="1" applyBorder="1" applyAlignment="1" applyProtection="1">
      <alignment horizontal="right" wrapText="1"/>
      <protection locked="0"/>
    </xf>
    <xf numFmtId="167" fontId="2" fillId="0" borderId="2" xfId="18" applyNumberFormat="1" applyFont="1" applyFill="1" applyBorder="1" applyAlignment="1" applyProtection="1">
      <alignment horizontal="right"/>
      <protection locked="0"/>
    </xf>
    <xf numFmtId="168" fontId="6" fillId="0" borderId="2" xfId="18" applyNumberFormat="1" applyFont="1" applyFill="1" applyBorder="1" applyAlignment="1" applyProtection="1">
      <alignment horizontal="center"/>
      <protection locked="0"/>
    </xf>
    <xf numFmtId="168" fontId="2" fillId="0" borderId="5" xfId="18" applyNumberFormat="1" applyFont="1" applyFill="1" applyBorder="1" applyAlignment="1" applyProtection="1">
      <alignment horizontal="right"/>
      <protection locked="0"/>
    </xf>
    <xf numFmtId="168" fontId="2" fillId="0" borderId="0" xfId="0" applyNumberFormat="1" applyFont="1" applyAlignment="1">
      <alignment horizontal="right"/>
    </xf>
    <xf numFmtId="168" fontId="9" fillId="0" borderId="5" xfId="18" applyNumberFormat="1" applyFont="1" applyFill="1" applyBorder="1" applyAlignment="1" applyProtection="1">
      <alignment horizontal="right"/>
      <protection locked="0"/>
    </xf>
    <xf numFmtId="168" fontId="2" fillId="0" borderId="5" xfId="0" applyNumberFormat="1" applyFont="1" applyBorder="1" applyAlignment="1" applyProtection="1">
      <alignment horizontal="right"/>
      <protection locked="0"/>
    </xf>
    <xf numFmtId="168" fontId="6" fillId="0" borderId="5" xfId="18" applyNumberFormat="1" applyFont="1" applyFill="1" applyBorder="1" applyAlignment="1" applyProtection="1">
      <alignment horizontal="right"/>
      <protection locked="0"/>
    </xf>
    <xf numFmtId="168" fontId="2" fillId="0" borderId="3" xfId="18" applyNumberFormat="1" applyFont="1" applyFill="1" applyBorder="1" applyAlignment="1" applyProtection="1">
      <alignment horizontal="right"/>
      <protection locked="0"/>
    </xf>
    <xf numFmtId="0" fontId="2" fillId="0" borderId="1" xfId="0" applyFont="1" applyBorder="1" applyAlignment="1" applyProtection="1">
      <alignment horizontal="center" vertical="center"/>
      <protection hidden="1"/>
    </xf>
    <xf numFmtId="0" fontId="6" fillId="0" borderId="5" xfId="0" applyFont="1" applyBorder="1" applyAlignment="1" applyProtection="1">
      <alignment vertical="center" wrapText="1"/>
      <protection hidden="1"/>
    </xf>
    <xf numFmtId="0" fontId="2" fillId="0" borderId="5" xfId="0" applyFont="1" applyBorder="1" applyAlignment="1" applyProtection="1">
      <alignment horizontal="center" vertical="center"/>
      <protection hidden="1"/>
    </xf>
    <xf numFmtId="0" fontId="2" fillId="0" borderId="3" xfId="0" applyFont="1" applyBorder="1" applyAlignment="1" applyProtection="1">
      <alignment horizontal="center" vertical="center"/>
      <protection hidden="1"/>
    </xf>
    <xf numFmtId="168" fontId="2" fillId="0" borderId="5" xfId="18" applyNumberFormat="1" applyFont="1" applyFill="1" applyBorder="1" applyAlignment="1" applyProtection="1">
      <alignment horizontal="right" vertical="center"/>
      <protection locked="0"/>
    </xf>
    <xf numFmtId="167" fontId="2" fillId="0" borderId="5" xfId="18" applyNumberFormat="1" applyFont="1" applyFill="1" applyBorder="1" applyAlignment="1" applyProtection="1">
      <alignment horizontal="right" vertical="center"/>
      <protection locked="0"/>
    </xf>
    <xf numFmtId="0" fontId="2" fillId="0" borderId="0" xfId="0" applyFont="1" applyAlignment="1" applyProtection="1">
      <alignment vertical="center"/>
      <protection locked="0"/>
    </xf>
    <xf numFmtId="0" fontId="6" fillId="0" borderId="3" xfId="0" applyFont="1" applyBorder="1" applyAlignment="1" applyProtection="1">
      <alignment horizontal="left" vertical="top" wrapText="1"/>
      <protection hidden="1"/>
    </xf>
    <xf numFmtId="0" fontId="3" fillId="0" borderId="0" xfId="0" applyFont="1" applyAlignment="1" applyProtection="1">
      <alignment horizontal="center"/>
      <protection hidden="1"/>
    </xf>
    <xf numFmtId="0" fontId="15" fillId="0" borderId="5" xfId="0" applyFont="1" applyBorder="1" applyAlignment="1" applyProtection="1">
      <alignment vertical="top" wrapText="1"/>
      <protection hidden="1"/>
    </xf>
    <xf numFmtId="0" fontId="6" fillId="0" borderId="8" xfId="0" applyFont="1" applyBorder="1" applyAlignment="1" applyProtection="1">
      <alignment horizontal="center" vertical="top" wrapText="1"/>
      <protection hidden="1"/>
    </xf>
  </cellXfs>
  <cellStyles count="19">
    <cellStyle name="Comma" xfId="18" builtinId="3"/>
    <cellStyle name="Comma [0] 2" xfId="3" xr:uid="{00000000-0005-0000-0000-000000000000}"/>
    <cellStyle name="Comma [0] 3" xfId="4" xr:uid="{00000000-0005-0000-0000-000001000000}"/>
    <cellStyle name="Comma [0] 4" xfId="16" xr:uid="{00000000-0005-0000-0000-000002000000}"/>
    <cellStyle name="Comma 2" xfId="5" xr:uid="{00000000-0005-0000-0000-000003000000}"/>
    <cellStyle name="Comma 3" xfId="6" xr:uid="{00000000-0005-0000-0000-000004000000}"/>
    <cellStyle name="Comma 4" xfId="7" xr:uid="{00000000-0005-0000-0000-000005000000}"/>
    <cellStyle name="Comma 5" xfId="15" xr:uid="{00000000-0005-0000-0000-000006000000}"/>
    <cellStyle name="Currency 2" xfId="8" xr:uid="{00000000-0005-0000-0000-000007000000}"/>
    <cellStyle name="Currency 3" xfId="9" xr:uid="{00000000-0005-0000-0000-000008000000}"/>
    <cellStyle name="Currency 4" xfId="10" xr:uid="{00000000-0005-0000-0000-000009000000}"/>
    <cellStyle name="Currency 5" xfId="17" xr:uid="{00000000-0005-0000-0000-00000A000000}"/>
    <cellStyle name="Normal" xfId="0" builtinId="0"/>
    <cellStyle name="Normal 2" xfId="1" xr:uid="{00000000-0005-0000-0000-00000D000000}"/>
    <cellStyle name="Normal 3" xfId="11" xr:uid="{00000000-0005-0000-0000-00000E000000}"/>
    <cellStyle name="Normal 4" xfId="12" xr:uid="{00000000-0005-0000-0000-00000F000000}"/>
    <cellStyle name="Normal 5" xfId="13" xr:uid="{00000000-0005-0000-0000-000010000000}"/>
    <cellStyle name="Percent 2" xfId="2" xr:uid="{00000000-0005-0000-0000-00001A000000}"/>
    <cellStyle name="Percent 3" xfId="14" xr:uid="{00000000-0005-0000-0000-00001B000000}"/>
  </cellStyles>
  <dxfs count="0"/>
  <tableStyles count="0" defaultTableStyle="TableStyleMedium2" defaultPivotStyle="PivotStyleLight16"/>
  <colors>
    <mruColors>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718DC-7632-46B2-BEFB-027D3E1CC8E8}">
  <sheetPr>
    <tabColor rgb="FFFF0000"/>
  </sheetPr>
  <dimension ref="A1:G1"/>
  <sheetViews>
    <sheetView view="pageBreakPreview" zoomScaleNormal="100" zoomScaleSheetLayoutView="100" workbookViewId="0">
      <selection activeCell="G16" sqref="G16"/>
    </sheetView>
  </sheetViews>
  <sheetFormatPr defaultColWidth="9.1796875" defaultRowHeight="12.5" x14ac:dyDescent="0.25"/>
  <cols>
    <col min="1" max="1" width="4" style="30" customWidth="1"/>
    <col min="2" max="2" width="77.1796875" style="31" customWidth="1"/>
    <col min="3" max="3" width="5.26953125" style="21" customWidth="1"/>
    <col min="4" max="16384" width="9.1796875" style="5"/>
  </cols>
  <sheetData/>
  <pageMargins left="0.31496062992125984" right="0.11811023622047245" top="0.15748031496062992" bottom="0.35433070866141736" header="0" footer="0"/>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152EE-E8A3-4E15-9C50-79A7EE55DF64}">
  <sheetPr>
    <tabColor rgb="FFFFFF00"/>
    <pageSetUpPr fitToPage="1"/>
  </sheetPr>
  <dimension ref="A2:S1125"/>
  <sheetViews>
    <sheetView tabSelected="1" view="pageBreakPreview" zoomScaleNormal="100" zoomScaleSheetLayoutView="100" workbookViewId="0">
      <selection activeCell="R14" sqref="R14"/>
    </sheetView>
  </sheetViews>
  <sheetFormatPr defaultColWidth="9.1796875" defaultRowHeight="12.5" x14ac:dyDescent="0.25"/>
  <cols>
    <col min="1" max="1" width="4" style="30" customWidth="1"/>
    <col min="2" max="2" width="77.1796875" style="31" customWidth="1"/>
    <col min="3" max="3" width="6.81640625" style="21" customWidth="1"/>
    <col min="4" max="4" width="11.26953125" style="21" customWidth="1"/>
    <col min="5" max="5" width="12.81640625" style="68" customWidth="1"/>
    <col min="6" max="6" width="12.81640625" style="57" customWidth="1"/>
    <col min="7" max="7" width="2.7265625" style="5" hidden="1" customWidth="1"/>
    <col min="8" max="8" width="0" style="5" hidden="1" customWidth="1"/>
    <col min="9" max="9" width="9.26953125" style="5" hidden="1" customWidth="1"/>
    <col min="10" max="16" width="0" style="5" hidden="1" customWidth="1"/>
    <col min="17" max="17" width="9.1796875" style="5"/>
    <col min="18" max="18" width="17" style="5" bestFit="1" customWidth="1"/>
    <col min="19" max="16384" width="9.1796875" style="5"/>
  </cols>
  <sheetData>
    <row r="2" spans="1:6" ht="13" x14ac:dyDescent="0.3">
      <c r="A2" s="1"/>
      <c r="B2" s="84"/>
      <c r="C2" s="55" t="s">
        <v>0</v>
      </c>
      <c r="D2" s="55" t="s">
        <v>15</v>
      </c>
      <c r="E2" s="67" t="s">
        <v>16</v>
      </c>
      <c r="F2" s="56" t="s">
        <v>490</v>
      </c>
    </row>
    <row r="3" spans="1:6" x14ac:dyDescent="0.25">
      <c r="A3" s="1"/>
      <c r="B3" s="6"/>
      <c r="C3" s="7"/>
      <c r="D3" s="8"/>
    </row>
    <row r="4" spans="1:6" ht="18" x14ac:dyDescent="0.25">
      <c r="A4" s="1"/>
      <c r="B4" s="10" t="s">
        <v>17</v>
      </c>
      <c r="C4" s="7"/>
      <c r="D4" s="8"/>
    </row>
    <row r="5" spans="1:6" x14ac:dyDescent="0.25">
      <c r="A5" s="1"/>
      <c r="B5" s="6"/>
      <c r="C5" s="7"/>
      <c r="D5" s="8"/>
    </row>
    <row r="6" spans="1:6" ht="15.5" x14ac:dyDescent="0.25">
      <c r="A6" s="1"/>
      <c r="B6" s="11" t="s">
        <v>18</v>
      </c>
      <c r="C6" s="7"/>
      <c r="D6" s="8"/>
    </row>
    <row r="7" spans="1:6" ht="15.5" x14ac:dyDescent="0.25">
      <c r="A7" s="1"/>
      <c r="B7" s="11"/>
      <c r="C7" s="7"/>
      <c r="D7" s="8"/>
    </row>
    <row r="8" spans="1:6" ht="15.5" x14ac:dyDescent="0.25">
      <c r="A8" s="1"/>
      <c r="B8" s="11" t="s">
        <v>19</v>
      </c>
      <c r="C8" s="7"/>
      <c r="D8" s="8"/>
    </row>
    <row r="9" spans="1:6" ht="13" x14ac:dyDescent="0.25">
      <c r="A9" s="1"/>
      <c r="B9" s="12"/>
      <c r="C9" s="7"/>
      <c r="D9" s="8"/>
    </row>
    <row r="10" spans="1:6" ht="13" x14ac:dyDescent="0.25">
      <c r="A10" s="1"/>
      <c r="B10" s="12" t="s">
        <v>20</v>
      </c>
      <c r="C10" s="7"/>
      <c r="D10" s="8"/>
    </row>
    <row r="11" spans="1:6" ht="13" x14ac:dyDescent="0.25">
      <c r="A11" s="1"/>
      <c r="B11" s="12"/>
      <c r="C11" s="7"/>
      <c r="D11" s="8"/>
    </row>
    <row r="12" spans="1:6" ht="13" x14ac:dyDescent="0.25">
      <c r="A12" s="1"/>
      <c r="B12" s="12" t="s">
        <v>19</v>
      </c>
      <c r="C12" s="7"/>
      <c r="D12" s="8"/>
    </row>
    <row r="13" spans="1:6" ht="13" x14ac:dyDescent="0.25">
      <c r="A13" s="1"/>
      <c r="B13" s="12"/>
      <c r="C13" s="7"/>
      <c r="D13" s="8"/>
    </row>
    <row r="14" spans="1:6" ht="13" x14ac:dyDescent="0.25">
      <c r="A14" s="1"/>
      <c r="B14" s="12" t="s">
        <v>21</v>
      </c>
      <c r="C14" s="7"/>
      <c r="D14" s="8"/>
    </row>
    <row r="15" spans="1:6" ht="13" x14ac:dyDescent="0.25">
      <c r="A15" s="1"/>
      <c r="B15" s="12"/>
      <c r="C15" s="7"/>
      <c r="D15" s="8"/>
    </row>
    <row r="16" spans="1:6" ht="37.5" x14ac:dyDescent="0.25">
      <c r="A16" s="1"/>
      <c r="B16" s="13" t="s">
        <v>491</v>
      </c>
      <c r="C16" s="7"/>
      <c r="D16" s="8"/>
    </row>
    <row r="17" spans="1:6" x14ac:dyDescent="0.25">
      <c r="A17" s="1"/>
      <c r="B17" s="6"/>
      <c r="C17" s="7"/>
      <c r="D17" s="8"/>
    </row>
    <row r="18" spans="1:6" ht="37.5" x14ac:dyDescent="0.25">
      <c r="A18" s="1"/>
      <c r="B18" s="13" t="s">
        <v>492</v>
      </c>
      <c r="C18" s="7"/>
      <c r="D18" s="8"/>
    </row>
    <row r="19" spans="1:6" x14ac:dyDescent="0.25">
      <c r="A19" s="1"/>
      <c r="B19" s="6"/>
      <c r="C19" s="7"/>
      <c r="D19" s="8"/>
    </row>
    <row r="20" spans="1:6" ht="42.5" customHeight="1" x14ac:dyDescent="0.25">
      <c r="A20" s="1"/>
      <c r="B20" s="13" t="s">
        <v>22</v>
      </c>
      <c r="C20" s="7"/>
      <c r="D20" s="8"/>
    </row>
    <row r="21" spans="1:6" x14ac:dyDescent="0.25">
      <c r="A21" s="1"/>
      <c r="B21" s="6"/>
      <c r="C21" s="7"/>
      <c r="D21" s="8"/>
    </row>
    <row r="22" spans="1:6" ht="37.5" x14ac:dyDescent="0.25">
      <c r="A22" s="1"/>
      <c r="B22" s="13" t="s">
        <v>23</v>
      </c>
      <c r="C22" s="7"/>
      <c r="D22" s="8"/>
    </row>
    <row r="23" spans="1:6" x14ac:dyDescent="0.25">
      <c r="A23" s="1"/>
      <c r="B23" s="6"/>
      <c r="C23" s="7"/>
      <c r="D23" s="8"/>
    </row>
    <row r="24" spans="1:6" ht="25" x14ac:dyDescent="0.25">
      <c r="A24" s="1"/>
      <c r="B24" s="13" t="s">
        <v>24</v>
      </c>
      <c r="C24" s="7"/>
      <c r="D24" s="8"/>
    </row>
    <row r="25" spans="1:6" x14ac:dyDescent="0.25">
      <c r="A25" s="1"/>
      <c r="B25" s="6"/>
      <c r="C25" s="7"/>
      <c r="D25" s="8"/>
    </row>
    <row r="26" spans="1:6" ht="62.5" x14ac:dyDescent="0.25">
      <c r="A26" s="1"/>
      <c r="B26" s="13" t="s">
        <v>25</v>
      </c>
      <c r="C26" s="7"/>
      <c r="D26" s="8"/>
    </row>
    <row r="27" spans="1:6" x14ac:dyDescent="0.25">
      <c r="A27" s="1"/>
      <c r="B27" s="6"/>
      <c r="C27" s="7"/>
      <c r="D27" s="8"/>
    </row>
    <row r="28" spans="1:6" ht="13" x14ac:dyDescent="0.25">
      <c r="A28" s="1"/>
      <c r="B28" s="14" t="s">
        <v>26</v>
      </c>
      <c r="C28" s="7"/>
      <c r="D28" s="8"/>
    </row>
    <row r="29" spans="1:6" x14ac:dyDescent="0.25">
      <c r="A29" s="1"/>
      <c r="B29" s="6"/>
      <c r="C29" s="7"/>
      <c r="D29" s="8"/>
    </row>
    <row r="30" spans="1:6" x14ac:dyDescent="0.25">
      <c r="A30" s="1"/>
      <c r="B30" s="15" t="s">
        <v>27</v>
      </c>
      <c r="C30" s="7"/>
      <c r="D30" s="8"/>
    </row>
    <row r="31" spans="1:6" x14ac:dyDescent="0.25">
      <c r="A31" s="1"/>
      <c r="B31" s="6"/>
      <c r="C31" s="7"/>
      <c r="D31" s="8"/>
    </row>
    <row r="32" spans="1:6" ht="27" customHeight="1" x14ac:dyDescent="0.25">
      <c r="A32" s="1">
        <v>1</v>
      </c>
      <c r="B32" s="13" t="s">
        <v>28</v>
      </c>
      <c r="C32" s="7" t="s">
        <v>3</v>
      </c>
      <c r="D32" s="27">
        <v>1</v>
      </c>
      <c r="E32" s="68">
        <v>0</v>
      </c>
      <c r="F32" s="57">
        <f>D32*E32</f>
        <v>0</v>
      </c>
    </row>
    <row r="33" spans="1:6" x14ac:dyDescent="0.25">
      <c r="A33" s="1"/>
      <c r="B33" s="6"/>
      <c r="C33" s="7"/>
      <c r="D33" s="8"/>
    </row>
    <row r="34" spans="1:6" x14ac:dyDescent="0.25">
      <c r="A34" s="1"/>
      <c r="B34" s="15" t="s">
        <v>29</v>
      </c>
      <c r="C34" s="7"/>
      <c r="D34" s="8"/>
    </row>
    <row r="35" spans="1:6" x14ac:dyDescent="0.25">
      <c r="A35" s="1"/>
      <c r="B35" s="6"/>
      <c r="C35" s="7"/>
      <c r="D35" s="8"/>
    </row>
    <row r="36" spans="1:6" ht="25" x14ac:dyDescent="0.25">
      <c r="A36" s="1">
        <v>2</v>
      </c>
      <c r="B36" s="13" t="s">
        <v>30</v>
      </c>
      <c r="C36" s="7" t="s">
        <v>3</v>
      </c>
      <c r="D36" s="27">
        <v>1</v>
      </c>
      <c r="E36" s="68">
        <v>0</v>
      </c>
      <c r="F36" s="57">
        <f>D36*E36</f>
        <v>0</v>
      </c>
    </row>
    <row r="37" spans="1:6" x14ac:dyDescent="0.25">
      <c r="A37" s="1"/>
      <c r="B37" s="6"/>
      <c r="C37" s="7"/>
      <c r="D37" s="8"/>
    </row>
    <row r="38" spans="1:6" ht="37.5" x14ac:dyDescent="0.25">
      <c r="A38" s="1">
        <v>3</v>
      </c>
      <c r="B38" s="6" t="s">
        <v>33</v>
      </c>
      <c r="C38" s="7" t="s">
        <v>3</v>
      </c>
      <c r="D38" s="27">
        <v>1</v>
      </c>
      <c r="E38" s="68">
        <v>0</v>
      </c>
      <c r="F38" s="57">
        <f>D38*E38</f>
        <v>0</v>
      </c>
    </row>
    <row r="39" spans="1:6" x14ac:dyDescent="0.25">
      <c r="A39" s="1"/>
      <c r="B39" s="16"/>
      <c r="C39" s="7"/>
      <c r="D39" s="8"/>
    </row>
    <row r="40" spans="1:6" ht="25" x14ac:dyDescent="0.25">
      <c r="A40" s="1">
        <v>4</v>
      </c>
      <c r="B40" s="16" t="s">
        <v>34</v>
      </c>
      <c r="C40" s="7" t="s">
        <v>3</v>
      </c>
      <c r="D40" s="27">
        <v>1</v>
      </c>
      <c r="E40" s="68">
        <v>0</v>
      </c>
      <c r="F40" s="57">
        <f>D40*E40</f>
        <v>0</v>
      </c>
    </row>
    <row r="41" spans="1:6" ht="14" x14ac:dyDescent="0.3">
      <c r="A41" s="1"/>
      <c r="B41" s="16"/>
      <c r="C41" s="7"/>
      <c r="D41" s="8"/>
      <c r="F41" s="59"/>
    </row>
    <row r="42" spans="1:6" ht="12" customHeight="1" x14ac:dyDescent="0.25">
      <c r="A42" s="1">
        <v>5</v>
      </c>
      <c r="B42" s="6" t="s">
        <v>35</v>
      </c>
      <c r="C42" s="7" t="s">
        <v>3</v>
      </c>
      <c r="D42" s="27">
        <v>1</v>
      </c>
      <c r="E42" s="68">
        <v>0</v>
      </c>
      <c r="F42" s="57">
        <f>D42*E42</f>
        <v>0</v>
      </c>
    </row>
    <row r="43" spans="1:6" x14ac:dyDescent="0.25">
      <c r="A43" s="1"/>
      <c r="B43" s="13"/>
      <c r="C43" s="7"/>
      <c r="D43" s="8"/>
    </row>
    <row r="44" spans="1:6" ht="12" customHeight="1" x14ac:dyDescent="0.25">
      <c r="A44" s="1">
        <v>6</v>
      </c>
      <c r="B44" s="6" t="s">
        <v>36</v>
      </c>
      <c r="C44" s="7" t="s">
        <v>3</v>
      </c>
      <c r="D44" s="27">
        <v>1</v>
      </c>
      <c r="E44" s="68">
        <v>0</v>
      </c>
      <c r="F44" s="57">
        <f>D44*E44</f>
        <v>0</v>
      </c>
    </row>
    <row r="45" spans="1:6" x14ac:dyDescent="0.25">
      <c r="A45" s="1"/>
      <c r="B45" s="13"/>
      <c r="C45" s="7"/>
      <c r="D45" s="8"/>
    </row>
    <row r="46" spans="1:6" ht="12" customHeight="1" x14ac:dyDescent="0.25">
      <c r="A46" s="1">
        <v>7</v>
      </c>
      <c r="B46" s="6" t="s">
        <v>37</v>
      </c>
      <c r="C46" s="7" t="s">
        <v>3</v>
      </c>
      <c r="D46" s="27">
        <v>1</v>
      </c>
      <c r="E46" s="68">
        <v>0</v>
      </c>
      <c r="F46" s="57">
        <f>D46*E46</f>
        <v>0</v>
      </c>
    </row>
    <row r="47" spans="1:6" x14ac:dyDescent="0.25">
      <c r="A47" s="1"/>
      <c r="B47" s="13"/>
      <c r="C47" s="7"/>
      <c r="D47" s="8"/>
    </row>
    <row r="48" spans="1:6" ht="12" customHeight="1" x14ac:dyDescent="0.25">
      <c r="A48" s="1">
        <v>8</v>
      </c>
      <c r="B48" s="6" t="s">
        <v>38</v>
      </c>
      <c r="C48" s="7" t="s">
        <v>3</v>
      </c>
      <c r="D48" s="27">
        <v>1</v>
      </c>
      <c r="E48" s="68">
        <v>0</v>
      </c>
      <c r="F48" s="57">
        <f>D48*E48</f>
        <v>0</v>
      </c>
    </row>
    <row r="49" spans="1:6" x14ac:dyDescent="0.25">
      <c r="A49" s="1"/>
      <c r="B49" s="13"/>
      <c r="C49" s="7"/>
      <c r="D49" s="8"/>
    </row>
    <row r="50" spans="1:6" ht="12" customHeight="1" x14ac:dyDescent="0.25">
      <c r="A50" s="1">
        <v>9</v>
      </c>
      <c r="B50" s="6" t="s">
        <v>39</v>
      </c>
      <c r="C50" s="7" t="s">
        <v>3</v>
      </c>
      <c r="D50" s="27">
        <v>1</v>
      </c>
      <c r="E50" s="68">
        <v>0</v>
      </c>
      <c r="F50" s="57">
        <f>D50*E50</f>
        <v>0</v>
      </c>
    </row>
    <row r="51" spans="1:6" ht="12.5" customHeight="1" x14ac:dyDescent="0.25">
      <c r="A51" s="1"/>
      <c r="B51" s="13"/>
      <c r="C51" s="7"/>
      <c r="D51" s="8"/>
    </row>
    <row r="52" spans="1:6" ht="12" customHeight="1" x14ac:dyDescent="0.25">
      <c r="A52" s="1">
        <v>10</v>
      </c>
      <c r="B52" s="6" t="s">
        <v>40</v>
      </c>
      <c r="C52" s="7" t="s">
        <v>3</v>
      </c>
      <c r="D52" s="27">
        <v>1</v>
      </c>
      <c r="E52" s="68">
        <v>0</v>
      </c>
      <c r="F52" s="57">
        <f>D52*E52</f>
        <v>0</v>
      </c>
    </row>
    <row r="53" spans="1:6" x14ac:dyDescent="0.25">
      <c r="A53" s="1"/>
      <c r="B53" s="13"/>
      <c r="C53" s="7"/>
      <c r="D53" s="8"/>
    </row>
    <row r="54" spans="1:6" ht="12" customHeight="1" x14ac:dyDescent="0.25">
      <c r="A54" s="1">
        <v>11</v>
      </c>
      <c r="B54" s="6" t="s">
        <v>41</v>
      </c>
      <c r="C54" s="7" t="s">
        <v>3</v>
      </c>
      <c r="D54" s="27">
        <v>1</v>
      </c>
      <c r="E54" s="68">
        <v>0</v>
      </c>
      <c r="F54" s="57">
        <f>D54*E54</f>
        <v>0</v>
      </c>
    </row>
    <row r="55" spans="1:6" x14ac:dyDescent="0.25">
      <c r="A55" s="1"/>
      <c r="B55" s="13"/>
      <c r="C55" s="7"/>
      <c r="D55" s="8"/>
    </row>
    <row r="56" spans="1:6" ht="12" customHeight="1" x14ac:dyDescent="0.25">
      <c r="A56" s="1">
        <v>12</v>
      </c>
      <c r="B56" s="6" t="s">
        <v>42</v>
      </c>
      <c r="C56" s="7" t="s">
        <v>3</v>
      </c>
      <c r="D56" s="27">
        <v>1</v>
      </c>
      <c r="E56" s="68">
        <v>0</v>
      </c>
      <c r="F56" s="57">
        <f>D56*E56</f>
        <v>0</v>
      </c>
    </row>
    <row r="57" spans="1:6" x14ac:dyDescent="0.25">
      <c r="A57" s="1"/>
      <c r="B57" s="13"/>
      <c r="C57" s="7"/>
      <c r="D57" s="8"/>
    </row>
    <row r="58" spans="1:6" ht="12" customHeight="1" x14ac:dyDescent="0.25">
      <c r="A58" s="1">
        <v>13</v>
      </c>
      <c r="B58" s="6" t="s">
        <v>43</v>
      </c>
      <c r="C58" s="7" t="s">
        <v>44</v>
      </c>
      <c r="D58" s="8"/>
    </row>
    <row r="59" spans="1:6" x14ac:dyDescent="0.25">
      <c r="A59" s="1"/>
      <c r="B59" s="13"/>
      <c r="C59" s="7"/>
      <c r="D59" s="8"/>
    </row>
    <row r="60" spans="1:6" ht="12" customHeight="1" x14ac:dyDescent="0.25">
      <c r="A60" s="1">
        <v>14</v>
      </c>
      <c r="B60" s="6" t="s">
        <v>45</v>
      </c>
      <c r="C60" s="7" t="s">
        <v>3</v>
      </c>
      <c r="D60" s="27">
        <v>1</v>
      </c>
      <c r="E60" s="68">
        <v>0</v>
      </c>
      <c r="F60" s="57">
        <f>D60*E60</f>
        <v>0</v>
      </c>
    </row>
    <row r="61" spans="1:6" ht="12" customHeight="1" x14ac:dyDescent="0.25">
      <c r="A61" s="1"/>
      <c r="B61" s="6"/>
      <c r="C61" s="7"/>
      <c r="D61" s="8"/>
    </row>
    <row r="62" spans="1:6" ht="25" x14ac:dyDescent="0.25">
      <c r="A62" s="1">
        <v>16</v>
      </c>
      <c r="B62" s="13" t="s">
        <v>46</v>
      </c>
      <c r="C62" s="7" t="s">
        <v>3</v>
      </c>
      <c r="D62" s="27">
        <v>1</v>
      </c>
      <c r="E62" s="68">
        <v>0</v>
      </c>
      <c r="F62" s="57">
        <f>D62*E62</f>
        <v>0</v>
      </c>
    </row>
    <row r="63" spans="1:6" ht="12" customHeight="1" x14ac:dyDescent="0.25">
      <c r="A63" s="1"/>
      <c r="B63" s="6"/>
      <c r="C63" s="7"/>
      <c r="D63" s="8"/>
    </row>
    <row r="64" spans="1:6" ht="25" x14ac:dyDescent="0.25">
      <c r="A64" s="1">
        <v>17</v>
      </c>
      <c r="B64" s="13" t="s">
        <v>47</v>
      </c>
      <c r="C64" s="7" t="s">
        <v>3</v>
      </c>
      <c r="D64" s="27">
        <v>1</v>
      </c>
      <c r="E64" s="68">
        <v>0</v>
      </c>
      <c r="F64" s="57">
        <f>D64*E64</f>
        <v>0</v>
      </c>
    </row>
    <row r="65" spans="1:6" ht="12" customHeight="1" x14ac:dyDescent="0.3">
      <c r="A65" s="1"/>
      <c r="B65" s="16"/>
      <c r="C65" s="7"/>
      <c r="D65" s="8"/>
      <c r="F65" s="59"/>
    </row>
    <row r="66" spans="1:6" ht="62.5" x14ac:dyDescent="0.25">
      <c r="A66" s="1">
        <v>18</v>
      </c>
      <c r="B66" s="15" t="s">
        <v>48</v>
      </c>
      <c r="C66" s="7" t="s">
        <v>3</v>
      </c>
      <c r="D66" s="27">
        <v>1</v>
      </c>
      <c r="E66" s="68">
        <v>0</v>
      </c>
      <c r="F66" s="57">
        <f>D66*E66</f>
        <v>0</v>
      </c>
    </row>
    <row r="67" spans="1:6" ht="12" customHeight="1" x14ac:dyDescent="0.25">
      <c r="A67" s="1"/>
      <c r="B67" s="6"/>
      <c r="C67" s="7"/>
      <c r="D67" s="8"/>
    </row>
    <row r="68" spans="1:6" x14ac:dyDescent="0.25">
      <c r="A68" s="1">
        <v>19</v>
      </c>
      <c r="B68" s="13" t="s">
        <v>49</v>
      </c>
      <c r="C68" s="7" t="s">
        <v>3</v>
      </c>
      <c r="D68" s="27">
        <v>1</v>
      </c>
      <c r="E68" s="68">
        <v>0</v>
      </c>
      <c r="F68" s="57">
        <f>D68*E68</f>
        <v>0</v>
      </c>
    </row>
    <row r="69" spans="1:6" ht="12" customHeight="1" x14ac:dyDescent="0.25">
      <c r="A69" s="1"/>
      <c r="B69" s="6"/>
      <c r="C69" s="7"/>
      <c r="D69" s="8"/>
    </row>
    <row r="70" spans="1:6" ht="25" x14ac:dyDescent="0.25">
      <c r="A70" s="1">
        <v>20</v>
      </c>
      <c r="B70" s="13" t="s">
        <v>50</v>
      </c>
      <c r="C70" s="7" t="s">
        <v>3</v>
      </c>
      <c r="D70" s="27">
        <v>1</v>
      </c>
      <c r="E70" s="68">
        <v>0</v>
      </c>
      <c r="F70" s="57">
        <f>D70*E70</f>
        <v>0</v>
      </c>
    </row>
    <row r="71" spans="1:6" ht="12" customHeight="1" x14ac:dyDescent="0.25">
      <c r="A71" s="1"/>
      <c r="B71" s="6"/>
      <c r="C71" s="7"/>
      <c r="D71" s="8"/>
    </row>
    <row r="72" spans="1:6" ht="25" x14ac:dyDescent="0.25">
      <c r="A72" s="1">
        <v>21</v>
      </c>
      <c r="B72" s="13" t="s">
        <v>51</v>
      </c>
      <c r="C72" s="7" t="s">
        <v>3</v>
      </c>
      <c r="D72" s="27">
        <v>1</v>
      </c>
      <c r="E72" s="68">
        <v>0</v>
      </c>
      <c r="F72" s="57">
        <f>D72*E72</f>
        <v>0</v>
      </c>
    </row>
    <row r="73" spans="1:6" ht="12" customHeight="1" x14ac:dyDescent="0.25">
      <c r="A73" s="1"/>
      <c r="B73" s="6"/>
      <c r="C73" s="7"/>
      <c r="D73" s="8"/>
    </row>
    <row r="74" spans="1:6" ht="25" x14ac:dyDescent="0.25">
      <c r="A74" s="1">
        <v>22</v>
      </c>
      <c r="B74" s="13" t="s">
        <v>52</v>
      </c>
      <c r="C74" s="7" t="s">
        <v>3</v>
      </c>
      <c r="D74" s="27">
        <v>1</v>
      </c>
      <c r="E74" s="73">
        <v>0</v>
      </c>
      <c r="F74" s="57">
        <f>D74*E74</f>
        <v>0</v>
      </c>
    </row>
    <row r="75" spans="1:6" x14ac:dyDescent="0.25">
      <c r="A75" s="1"/>
      <c r="B75" s="16"/>
      <c r="C75" s="7"/>
      <c r="D75" s="8"/>
    </row>
    <row r="76" spans="1:6" ht="25" x14ac:dyDescent="0.25">
      <c r="A76" s="1">
        <v>23</v>
      </c>
      <c r="B76" s="13" t="s">
        <v>53</v>
      </c>
      <c r="C76" s="7" t="s">
        <v>3</v>
      </c>
      <c r="D76" s="27">
        <v>1</v>
      </c>
      <c r="E76" s="68">
        <v>0</v>
      </c>
      <c r="F76" s="57">
        <f>D76*E76</f>
        <v>0</v>
      </c>
    </row>
    <row r="77" spans="1:6" x14ac:dyDescent="0.25">
      <c r="A77" s="1"/>
      <c r="B77" s="13"/>
      <c r="C77" s="7"/>
      <c r="D77" s="8"/>
    </row>
    <row r="78" spans="1:6" ht="25" x14ac:dyDescent="0.25">
      <c r="A78" s="1">
        <v>24</v>
      </c>
      <c r="B78" s="6" t="s">
        <v>54</v>
      </c>
      <c r="C78" s="7" t="s">
        <v>3</v>
      </c>
      <c r="D78" s="27">
        <v>1</v>
      </c>
      <c r="E78" s="68">
        <v>0</v>
      </c>
      <c r="F78" s="57">
        <f>D78*E78</f>
        <v>0</v>
      </c>
    </row>
    <row r="79" spans="1:6" ht="15" customHeight="1" x14ac:dyDescent="0.25">
      <c r="A79" s="1"/>
      <c r="B79" s="13"/>
      <c r="C79" s="7"/>
      <c r="D79" s="8"/>
    </row>
    <row r="80" spans="1:6" ht="25" x14ac:dyDescent="0.25">
      <c r="A80" s="1">
        <v>25</v>
      </c>
      <c r="B80" s="6" t="s">
        <v>55</v>
      </c>
      <c r="C80" s="7" t="s">
        <v>3</v>
      </c>
      <c r="D80" s="27">
        <v>1</v>
      </c>
      <c r="E80" s="68">
        <v>0</v>
      </c>
      <c r="F80" s="57">
        <f>D80*E80</f>
        <v>0</v>
      </c>
    </row>
    <row r="81" spans="1:6" x14ac:dyDescent="0.25">
      <c r="A81" s="1"/>
      <c r="B81" s="13"/>
      <c r="C81" s="7"/>
      <c r="D81" s="8"/>
    </row>
    <row r="82" spans="1:6" ht="25" x14ac:dyDescent="0.25">
      <c r="A82" s="1">
        <v>26</v>
      </c>
      <c r="B82" s="16" t="s">
        <v>56</v>
      </c>
      <c r="C82" s="7" t="s">
        <v>3</v>
      </c>
      <c r="D82" s="27">
        <v>1</v>
      </c>
      <c r="E82" s="68">
        <v>0</v>
      </c>
      <c r="F82" s="57">
        <f>D82*E82</f>
        <v>0</v>
      </c>
    </row>
    <row r="83" spans="1:6" x14ac:dyDescent="0.25">
      <c r="A83" s="1"/>
      <c r="B83" s="13"/>
      <c r="C83" s="7"/>
      <c r="D83" s="8"/>
    </row>
    <row r="84" spans="1:6" ht="25" x14ac:dyDescent="0.25">
      <c r="A84" s="1">
        <v>27</v>
      </c>
      <c r="B84" s="6" t="s">
        <v>57</v>
      </c>
      <c r="C84" s="7" t="s">
        <v>3</v>
      </c>
      <c r="D84" s="27">
        <v>1</v>
      </c>
      <c r="E84" s="68">
        <v>0</v>
      </c>
      <c r="F84" s="57">
        <f>D84*E84</f>
        <v>0</v>
      </c>
    </row>
    <row r="85" spans="1:6" x14ac:dyDescent="0.25">
      <c r="A85" s="1"/>
      <c r="B85" s="13"/>
      <c r="C85" s="7"/>
      <c r="D85" s="8"/>
    </row>
    <row r="86" spans="1:6" ht="25" x14ac:dyDescent="0.25">
      <c r="A86" s="1">
        <v>28</v>
      </c>
      <c r="B86" s="6" t="s">
        <v>58</v>
      </c>
      <c r="C86" s="7" t="s">
        <v>3</v>
      </c>
      <c r="D86" s="27">
        <v>1</v>
      </c>
      <c r="E86" s="68">
        <v>0</v>
      </c>
      <c r="F86" s="57">
        <f>D86*E86</f>
        <v>0</v>
      </c>
    </row>
    <row r="87" spans="1:6" x14ac:dyDescent="0.25">
      <c r="A87" s="1"/>
      <c r="B87" s="6"/>
      <c r="C87" s="7"/>
      <c r="D87" s="8"/>
    </row>
    <row r="88" spans="1:6" ht="225" x14ac:dyDescent="0.25">
      <c r="A88" s="1">
        <v>29</v>
      </c>
      <c r="B88" s="13" t="s">
        <v>59</v>
      </c>
      <c r="C88" s="7" t="s">
        <v>3</v>
      </c>
      <c r="D88" s="27">
        <v>1</v>
      </c>
      <c r="E88" s="68">
        <v>0</v>
      </c>
      <c r="F88" s="57">
        <f>D88*E88</f>
        <v>0</v>
      </c>
    </row>
    <row r="89" spans="1:6" x14ac:dyDescent="0.25">
      <c r="A89" s="1"/>
      <c r="B89" s="6"/>
      <c r="C89" s="7"/>
      <c r="D89" s="8"/>
    </row>
    <row r="90" spans="1:6" ht="27.5" customHeight="1" x14ac:dyDescent="0.25">
      <c r="A90" s="1">
        <v>30</v>
      </c>
      <c r="B90" s="13" t="s">
        <v>60</v>
      </c>
      <c r="C90" s="7" t="s">
        <v>3</v>
      </c>
      <c r="D90" s="27">
        <v>1</v>
      </c>
      <c r="E90" s="68">
        <v>0</v>
      </c>
      <c r="F90" s="57">
        <f>D90*E90</f>
        <v>0</v>
      </c>
    </row>
    <row r="91" spans="1:6" x14ac:dyDescent="0.25">
      <c r="A91" s="1"/>
      <c r="B91" s="6"/>
      <c r="C91" s="7"/>
      <c r="D91" s="8"/>
    </row>
    <row r="92" spans="1:6" ht="112.5" x14ac:dyDescent="0.25">
      <c r="A92" s="1">
        <v>31</v>
      </c>
      <c r="B92" s="13" t="s">
        <v>61</v>
      </c>
      <c r="C92" s="7" t="s">
        <v>3</v>
      </c>
      <c r="D92" s="27">
        <v>1</v>
      </c>
      <c r="E92" s="68">
        <v>0</v>
      </c>
      <c r="F92" s="57">
        <f>D92*E92</f>
        <v>0</v>
      </c>
    </row>
    <row r="93" spans="1:6" x14ac:dyDescent="0.25">
      <c r="A93" s="1"/>
      <c r="B93" s="6"/>
      <c r="C93" s="7"/>
      <c r="D93" s="8"/>
    </row>
    <row r="94" spans="1:6" ht="25" x14ac:dyDescent="0.25">
      <c r="A94" s="1">
        <v>32</v>
      </c>
      <c r="B94" s="13" t="s">
        <v>62</v>
      </c>
      <c r="C94" s="7" t="s">
        <v>3</v>
      </c>
      <c r="D94" s="27">
        <v>1</v>
      </c>
      <c r="E94" s="68">
        <v>0</v>
      </c>
      <c r="F94" s="57">
        <f>D94*E94</f>
        <v>0</v>
      </c>
    </row>
    <row r="95" spans="1:6" ht="11" customHeight="1" x14ac:dyDescent="0.25">
      <c r="A95" s="1"/>
      <c r="B95" s="13"/>
      <c r="C95" s="7"/>
      <c r="D95" s="8"/>
    </row>
    <row r="96" spans="1:6" ht="29.5" customHeight="1" x14ac:dyDescent="0.25">
      <c r="A96" s="1">
        <v>33</v>
      </c>
      <c r="B96" s="13" t="s">
        <v>63</v>
      </c>
      <c r="C96" s="7" t="s">
        <v>3</v>
      </c>
      <c r="D96" s="27">
        <v>1</v>
      </c>
      <c r="E96" s="68">
        <v>0</v>
      </c>
      <c r="F96" s="57">
        <f>D96*E96</f>
        <v>0</v>
      </c>
    </row>
    <row r="97" spans="1:6" x14ac:dyDescent="0.25">
      <c r="A97" s="1"/>
      <c r="B97" s="16"/>
      <c r="C97" s="7"/>
      <c r="D97" s="8"/>
    </row>
    <row r="98" spans="1:6" ht="25" x14ac:dyDescent="0.25">
      <c r="A98" s="1">
        <v>34</v>
      </c>
      <c r="B98" s="13" t="s">
        <v>64</v>
      </c>
      <c r="C98" s="7" t="s">
        <v>3</v>
      </c>
      <c r="D98" s="27">
        <v>1</v>
      </c>
      <c r="E98" s="68">
        <v>0</v>
      </c>
      <c r="F98" s="57">
        <f>D98*E98</f>
        <v>0</v>
      </c>
    </row>
    <row r="99" spans="1:6" ht="14" x14ac:dyDescent="0.3">
      <c r="A99" s="1"/>
      <c r="B99" s="16"/>
      <c r="C99" s="7"/>
      <c r="D99" s="8"/>
      <c r="F99" s="59"/>
    </row>
    <row r="100" spans="1:6" ht="25" x14ac:dyDescent="0.25">
      <c r="A100" s="1">
        <v>36</v>
      </c>
      <c r="B100" s="6" t="s">
        <v>65</v>
      </c>
      <c r="C100" s="7" t="s">
        <v>3</v>
      </c>
      <c r="D100" s="27">
        <v>1</v>
      </c>
      <c r="E100" s="68">
        <v>0</v>
      </c>
      <c r="F100" s="57">
        <f>D100*E100</f>
        <v>0</v>
      </c>
    </row>
    <row r="101" spans="1:6" ht="14" customHeight="1" x14ac:dyDescent="0.25">
      <c r="A101" s="1"/>
      <c r="B101" s="13"/>
      <c r="C101" s="7"/>
      <c r="D101" s="8"/>
    </row>
    <row r="102" spans="1:6" ht="25" x14ac:dyDescent="0.25">
      <c r="A102" s="1">
        <v>37</v>
      </c>
      <c r="B102" s="6" t="s">
        <v>66</v>
      </c>
      <c r="C102" s="7" t="s">
        <v>3</v>
      </c>
      <c r="D102" s="27">
        <v>1</v>
      </c>
      <c r="E102" s="68">
        <v>0</v>
      </c>
      <c r="F102" s="57">
        <f>D102*E102</f>
        <v>0</v>
      </c>
    </row>
    <row r="103" spans="1:6" x14ac:dyDescent="0.25">
      <c r="A103" s="1"/>
      <c r="B103" s="15"/>
      <c r="C103" s="7"/>
      <c r="D103" s="8"/>
    </row>
    <row r="104" spans="1:6" ht="25" x14ac:dyDescent="0.25">
      <c r="A104" s="1">
        <v>38</v>
      </c>
      <c r="B104" s="6" t="s">
        <v>67</v>
      </c>
      <c r="C104" s="7" t="s">
        <v>3</v>
      </c>
      <c r="D104" s="27">
        <v>1</v>
      </c>
      <c r="E104" s="68">
        <v>0</v>
      </c>
      <c r="F104" s="57">
        <f>D104*E104</f>
        <v>0</v>
      </c>
    </row>
    <row r="105" spans="1:6" x14ac:dyDescent="0.25">
      <c r="A105" s="1"/>
      <c r="B105" s="13"/>
      <c r="C105" s="7"/>
      <c r="D105" s="8"/>
    </row>
    <row r="106" spans="1:6" ht="25" x14ac:dyDescent="0.25">
      <c r="A106" s="1">
        <v>39</v>
      </c>
      <c r="B106" s="6" t="s">
        <v>68</v>
      </c>
      <c r="C106" s="7" t="s">
        <v>3</v>
      </c>
      <c r="D106" s="27">
        <v>1</v>
      </c>
      <c r="E106" s="68">
        <v>0</v>
      </c>
      <c r="F106" s="57">
        <f>D106*E106</f>
        <v>0</v>
      </c>
    </row>
    <row r="107" spans="1:6" x14ac:dyDescent="0.25">
      <c r="A107" s="1"/>
      <c r="B107" s="13"/>
      <c r="C107" s="7"/>
      <c r="D107" s="8"/>
    </row>
    <row r="108" spans="1:6" ht="25" x14ac:dyDescent="0.25">
      <c r="A108" s="1">
        <v>40</v>
      </c>
      <c r="B108" s="13" t="s">
        <v>69</v>
      </c>
      <c r="C108" s="17" t="s">
        <v>3</v>
      </c>
      <c r="D108" s="27">
        <v>1</v>
      </c>
      <c r="E108" s="68">
        <v>0</v>
      </c>
      <c r="F108" s="57">
        <f>D108*E108</f>
        <v>0</v>
      </c>
    </row>
    <row r="109" spans="1:6" x14ac:dyDescent="0.25">
      <c r="A109" s="1"/>
      <c r="B109" s="16"/>
      <c r="C109" s="17"/>
      <c r="D109" s="8"/>
    </row>
    <row r="110" spans="1:6" x14ac:dyDescent="0.25">
      <c r="A110" s="1">
        <v>41</v>
      </c>
      <c r="B110" s="6" t="s">
        <v>70</v>
      </c>
      <c r="C110" s="7" t="s">
        <v>3</v>
      </c>
      <c r="D110" s="27">
        <v>1</v>
      </c>
      <c r="E110" s="68">
        <v>0</v>
      </c>
      <c r="F110" s="57">
        <f>D110*E110</f>
        <v>0</v>
      </c>
    </row>
    <row r="111" spans="1:6" ht="17" customHeight="1" x14ac:dyDescent="0.25">
      <c r="A111" s="1"/>
      <c r="B111" s="13"/>
      <c r="C111" s="7"/>
      <c r="D111" s="8"/>
    </row>
    <row r="112" spans="1:6" s="80" customFormat="1" ht="17" customHeight="1" x14ac:dyDescent="0.35">
      <c r="A112" s="74"/>
      <c r="B112" s="75" t="s">
        <v>71</v>
      </c>
      <c r="C112" s="76"/>
      <c r="D112" s="77"/>
      <c r="E112" s="78"/>
      <c r="F112" s="79"/>
    </row>
    <row r="113" spans="1:18" x14ac:dyDescent="0.25">
      <c r="A113" s="1"/>
      <c r="B113" s="13"/>
      <c r="C113" s="7"/>
      <c r="D113" s="8"/>
    </row>
    <row r="114" spans="1:18" ht="31.5" customHeight="1" x14ac:dyDescent="0.25">
      <c r="A114" s="1"/>
      <c r="B114" s="6" t="s">
        <v>72</v>
      </c>
      <c r="C114" s="7"/>
      <c r="D114" s="8"/>
    </row>
    <row r="115" spans="1:18" x14ac:dyDescent="0.25">
      <c r="A115" s="1"/>
      <c r="B115" s="15"/>
      <c r="C115" s="7"/>
      <c r="D115" s="8"/>
    </row>
    <row r="116" spans="1:18" ht="11.25" customHeight="1" x14ac:dyDescent="0.25">
      <c r="A116" s="1">
        <v>42</v>
      </c>
      <c r="B116" s="6" t="s">
        <v>73</v>
      </c>
      <c r="C116" s="7" t="s">
        <v>3</v>
      </c>
      <c r="D116" s="27">
        <v>1</v>
      </c>
      <c r="E116" s="68">
        <v>0</v>
      </c>
      <c r="F116" s="57">
        <f>D116*E116</f>
        <v>0</v>
      </c>
    </row>
    <row r="117" spans="1:18" x14ac:dyDescent="0.25">
      <c r="A117" s="1"/>
      <c r="B117" s="13"/>
      <c r="C117" s="7"/>
      <c r="D117" s="8"/>
    </row>
    <row r="118" spans="1:18" s="80" customFormat="1" ht="16.5" customHeight="1" x14ac:dyDescent="0.35">
      <c r="A118" s="74"/>
      <c r="B118" s="75" t="s">
        <v>74</v>
      </c>
      <c r="C118" s="76"/>
      <c r="D118" s="77"/>
      <c r="E118" s="78"/>
      <c r="F118" s="79"/>
    </row>
    <row r="119" spans="1:18" x14ac:dyDescent="0.25">
      <c r="A119" s="1"/>
      <c r="B119" s="13"/>
      <c r="C119" s="7"/>
      <c r="D119" s="8"/>
    </row>
    <row r="120" spans="1:18" ht="11.25" customHeight="1" x14ac:dyDescent="0.25">
      <c r="A120" s="1"/>
      <c r="B120" s="6" t="s">
        <v>75</v>
      </c>
      <c r="C120" s="7"/>
      <c r="D120" s="8"/>
      <c r="R120" s="45">
        <v>43687.193749999999</v>
      </c>
    </row>
    <row r="121" spans="1:18" x14ac:dyDescent="0.25">
      <c r="A121" s="1"/>
      <c r="B121" s="13" t="s">
        <v>76</v>
      </c>
      <c r="C121" s="7"/>
      <c r="D121" s="8"/>
    </row>
    <row r="122" spans="1:18" ht="11.25" customHeight="1" x14ac:dyDescent="0.25">
      <c r="A122" s="1"/>
      <c r="B122" s="6" t="s">
        <v>77</v>
      </c>
      <c r="C122" s="7"/>
      <c r="D122" s="8"/>
    </row>
    <row r="123" spans="1:18" x14ac:dyDescent="0.25">
      <c r="A123" s="1"/>
      <c r="B123" s="13" t="s">
        <v>78</v>
      </c>
      <c r="C123" s="7"/>
      <c r="D123" s="8"/>
    </row>
    <row r="124" spans="1:18" ht="11.25" customHeight="1" x14ac:dyDescent="0.25">
      <c r="A124" s="1"/>
      <c r="B124" s="6" t="s">
        <v>79</v>
      </c>
      <c r="C124" s="7"/>
      <c r="D124" s="8"/>
    </row>
    <row r="125" spans="1:18" x14ac:dyDescent="0.25">
      <c r="A125" s="1"/>
      <c r="B125" s="13" t="s">
        <v>80</v>
      </c>
      <c r="C125" s="7"/>
      <c r="D125" s="8"/>
    </row>
    <row r="126" spans="1:18" ht="11.25" customHeight="1" x14ac:dyDescent="0.25">
      <c r="A126" s="1"/>
      <c r="B126" s="6" t="s">
        <v>81</v>
      </c>
      <c r="C126" s="7"/>
      <c r="D126" s="8"/>
    </row>
    <row r="127" spans="1:18" x14ac:dyDescent="0.25">
      <c r="A127" s="1"/>
      <c r="B127" s="13" t="s">
        <v>82</v>
      </c>
      <c r="C127" s="7"/>
      <c r="D127" s="8"/>
    </row>
    <row r="128" spans="1:18" ht="11.25" customHeight="1" x14ac:dyDescent="0.25">
      <c r="A128" s="1"/>
      <c r="B128" s="6" t="s">
        <v>83</v>
      </c>
      <c r="C128" s="7"/>
      <c r="D128" s="8"/>
    </row>
    <row r="129" spans="1:4" x14ac:dyDescent="0.25">
      <c r="A129" s="1"/>
      <c r="B129" s="13" t="s">
        <v>493</v>
      </c>
      <c r="C129" s="7"/>
      <c r="D129" s="8"/>
    </row>
    <row r="130" spans="1:4" ht="11.25" customHeight="1" x14ac:dyDescent="0.25">
      <c r="A130" s="1"/>
      <c r="B130" s="6" t="s">
        <v>84</v>
      </c>
      <c r="C130" s="7"/>
      <c r="D130" s="8"/>
    </row>
    <row r="131" spans="1:4" x14ac:dyDescent="0.25">
      <c r="A131" s="1"/>
      <c r="B131" s="13" t="s">
        <v>79</v>
      </c>
      <c r="C131" s="7"/>
      <c r="D131" s="8"/>
    </row>
    <row r="132" spans="1:4" ht="11.25" customHeight="1" x14ac:dyDescent="0.25">
      <c r="A132" s="1"/>
      <c r="B132" s="6"/>
      <c r="C132" s="7"/>
      <c r="D132" s="8"/>
    </row>
    <row r="133" spans="1:4" ht="13" x14ac:dyDescent="0.25">
      <c r="A133" s="1"/>
      <c r="B133" s="14" t="s">
        <v>91</v>
      </c>
      <c r="C133" s="7"/>
      <c r="D133" s="8"/>
    </row>
    <row r="134" spans="1:4" ht="11.25" customHeight="1" x14ac:dyDescent="0.25">
      <c r="A134" s="1"/>
      <c r="B134" s="6" t="s">
        <v>92</v>
      </c>
      <c r="C134" s="7"/>
      <c r="D134" s="8"/>
    </row>
    <row r="135" spans="1:4" x14ac:dyDescent="0.25">
      <c r="A135" s="1"/>
      <c r="B135" s="13" t="s">
        <v>93</v>
      </c>
      <c r="C135" s="7"/>
      <c r="D135" s="8"/>
    </row>
    <row r="136" spans="1:4" x14ac:dyDescent="0.25">
      <c r="A136" s="1"/>
      <c r="B136" s="6" t="s">
        <v>94</v>
      </c>
      <c r="C136" s="7"/>
      <c r="D136" s="8"/>
    </row>
    <row r="137" spans="1:4" x14ac:dyDescent="0.25">
      <c r="A137" s="1"/>
      <c r="B137" s="13" t="s">
        <v>86</v>
      </c>
      <c r="C137" s="7"/>
      <c r="D137" s="8"/>
    </row>
    <row r="138" spans="1:4" ht="11.25" customHeight="1" x14ac:dyDescent="0.25">
      <c r="A138" s="1"/>
      <c r="B138" s="6" t="s">
        <v>87</v>
      </c>
      <c r="C138" s="7"/>
      <c r="D138" s="8"/>
    </row>
    <row r="139" spans="1:4" x14ac:dyDescent="0.25">
      <c r="A139" s="1"/>
      <c r="B139" s="13" t="s">
        <v>95</v>
      </c>
      <c r="C139" s="7"/>
      <c r="D139" s="8"/>
    </row>
    <row r="140" spans="1:4" ht="11.25" customHeight="1" x14ac:dyDescent="0.25">
      <c r="A140" s="1"/>
      <c r="B140" s="6" t="s">
        <v>96</v>
      </c>
      <c r="C140" s="7"/>
      <c r="D140" s="8"/>
    </row>
    <row r="141" spans="1:4" x14ac:dyDescent="0.25">
      <c r="A141" s="1"/>
      <c r="B141" s="13" t="s">
        <v>97</v>
      </c>
      <c r="C141" s="7"/>
      <c r="D141" s="8"/>
    </row>
    <row r="142" spans="1:4" x14ac:dyDescent="0.25">
      <c r="A142" s="1"/>
      <c r="B142" s="13"/>
      <c r="C142" s="7"/>
      <c r="D142" s="8"/>
    </row>
    <row r="143" spans="1:4" x14ac:dyDescent="0.25">
      <c r="A143" s="1"/>
      <c r="B143" s="13" t="s">
        <v>98</v>
      </c>
      <c r="C143" s="7"/>
      <c r="D143" s="8"/>
    </row>
    <row r="144" spans="1:4" x14ac:dyDescent="0.25">
      <c r="A144" s="1"/>
      <c r="B144" s="13" t="s">
        <v>99</v>
      </c>
      <c r="C144" s="7"/>
      <c r="D144" s="8"/>
    </row>
    <row r="145" spans="1:6" x14ac:dyDescent="0.25">
      <c r="A145" s="1"/>
      <c r="B145" s="13" t="s">
        <v>100</v>
      </c>
      <c r="C145" s="7"/>
      <c r="D145" s="8"/>
    </row>
    <row r="146" spans="1:6" x14ac:dyDescent="0.25">
      <c r="A146" s="1"/>
      <c r="B146" s="13" t="s">
        <v>494</v>
      </c>
      <c r="C146" s="7"/>
      <c r="D146" s="8"/>
    </row>
    <row r="147" spans="1:6" x14ac:dyDescent="0.25">
      <c r="A147" s="1"/>
      <c r="B147" s="13" t="s">
        <v>86</v>
      </c>
      <c r="C147" s="7"/>
      <c r="D147" s="8"/>
    </row>
    <row r="148" spans="1:6" x14ac:dyDescent="0.25">
      <c r="A148" s="1"/>
      <c r="B148" s="13" t="s">
        <v>87</v>
      </c>
      <c r="C148" s="7"/>
      <c r="D148" s="8"/>
    </row>
    <row r="149" spans="1:6" x14ac:dyDescent="0.25">
      <c r="A149" s="1"/>
      <c r="B149" s="13" t="s">
        <v>101</v>
      </c>
      <c r="C149" s="7"/>
      <c r="D149" s="8"/>
    </row>
    <row r="150" spans="1:6" x14ac:dyDescent="0.25">
      <c r="A150" s="1"/>
      <c r="B150" s="13" t="s">
        <v>102</v>
      </c>
      <c r="C150" s="7"/>
      <c r="D150" s="8"/>
    </row>
    <row r="151" spans="1:6" x14ac:dyDescent="0.25">
      <c r="A151" s="1"/>
      <c r="B151" s="13" t="s">
        <v>103</v>
      </c>
      <c r="C151" s="7"/>
      <c r="D151" s="8"/>
    </row>
    <row r="152" spans="1:6" x14ac:dyDescent="0.25">
      <c r="A152" s="1"/>
      <c r="B152" s="13"/>
      <c r="C152" s="7"/>
      <c r="D152" s="8"/>
    </row>
    <row r="153" spans="1:6" ht="16.5" customHeight="1" x14ac:dyDescent="0.25">
      <c r="A153" s="1"/>
      <c r="B153" s="13" t="s">
        <v>104</v>
      </c>
      <c r="C153" s="7"/>
      <c r="D153" s="8"/>
      <c r="E153" s="73"/>
    </row>
    <row r="154" spans="1:6" x14ac:dyDescent="0.25">
      <c r="A154" s="1"/>
      <c r="B154" s="13" t="s">
        <v>105</v>
      </c>
      <c r="C154" s="7"/>
      <c r="D154" s="8"/>
    </row>
    <row r="155" spans="1:6" ht="14" x14ac:dyDescent="0.3">
      <c r="A155" s="1"/>
      <c r="B155" s="13" t="s">
        <v>106</v>
      </c>
      <c r="C155" s="7"/>
      <c r="D155" s="8"/>
      <c r="F155" s="59"/>
    </row>
    <row r="156" spans="1:6" ht="14" x14ac:dyDescent="0.3">
      <c r="A156" s="1"/>
      <c r="B156" s="13" t="s">
        <v>107</v>
      </c>
      <c r="C156" s="7"/>
      <c r="D156" s="8"/>
      <c r="F156" s="59"/>
    </row>
    <row r="157" spans="1:6" x14ac:dyDescent="0.25">
      <c r="A157" s="1"/>
      <c r="B157" s="6" t="s">
        <v>86</v>
      </c>
      <c r="C157" s="7"/>
      <c r="D157" s="8"/>
    </row>
    <row r="158" spans="1:6" x14ac:dyDescent="0.25">
      <c r="A158" s="1"/>
      <c r="B158" s="18" t="s">
        <v>87</v>
      </c>
      <c r="C158" s="7"/>
      <c r="D158" s="7"/>
    </row>
    <row r="159" spans="1:6" x14ac:dyDescent="0.25">
      <c r="A159" s="1"/>
      <c r="B159" s="18" t="s">
        <v>108</v>
      </c>
      <c r="C159" s="7"/>
      <c r="D159" s="7"/>
    </row>
    <row r="160" spans="1:6" x14ac:dyDescent="0.25">
      <c r="A160" s="1"/>
      <c r="B160" s="18" t="s">
        <v>109</v>
      </c>
      <c r="C160" s="7"/>
      <c r="D160" s="7"/>
    </row>
    <row r="161" spans="1:4" x14ac:dyDescent="0.25">
      <c r="A161" s="1"/>
      <c r="B161" s="18" t="s">
        <v>110</v>
      </c>
      <c r="C161" s="7"/>
      <c r="D161" s="7"/>
    </row>
    <row r="162" spans="1:4" x14ac:dyDescent="0.25">
      <c r="A162" s="1"/>
      <c r="B162" s="18"/>
      <c r="C162" s="7"/>
      <c r="D162" s="7"/>
    </row>
    <row r="163" spans="1:4" x14ac:dyDescent="0.25">
      <c r="A163" s="1"/>
      <c r="B163" s="18" t="s">
        <v>111</v>
      </c>
      <c r="C163" s="7"/>
      <c r="D163" s="7"/>
    </row>
    <row r="164" spans="1:4" x14ac:dyDescent="0.25">
      <c r="A164" s="1"/>
      <c r="B164" s="18" t="s">
        <v>112</v>
      </c>
      <c r="C164" s="7"/>
      <c r="D164" s="7"/>
    </row>
    <row r="165" spans="1:4" x14ac:dyDescent="0.25">
      <c r="A165" s="1"/>
      <c r="B165" s="18" t="s">
        <v>113</v>
      </c>
      <c r="C165" s="7"/>
      <c r="D165" s="7"/>
    </row>
    <row r="166" spans="1:4" x14ac:dyDescent="0.25">
      <c r="A166" s="1"/>
      <c r="B166" s="18" t="s">
        <v>85</v>
      </c>
      <c r="C166" s="7"/>
      <c r="D166" s="7"/>
    </row>
    <row r="167" spans="1:4" x14ac:dyDescent="0.25">
      <c r="A167" s="1"/>
      <c r="B167" s="18" t="s">
        <v>86</v>
      </c>
      <c r="C167" s="7"/>
      <c r="D167" s="7"/>
    </row>
    <row r="168" spans="1:4" x14ac:dyDescent="0.25">
      <c r="A168" s="1"/>
      <c r="B168" s="18" t="s">
        <v>87</v>
      </c>
      <c r="C168" s="7"/>
      <c r="D168" s="7"/>
    </row>
    <row r="169" spans="1:4" x14ac:dyDescent="0.25">
      <c r="A169" s="1"/>
      <c r="B169" s="18" t="s">
        <v>88</v>
      </c>
      <c r="C169" s="7"/>
      <c r="D169" s="7"/>
    </row>
    <row r="170" spans="1:4" x14ac:dyDescent="0.25">
      <c r="A170" s="1"/>
      <c r="B170" s="18" t="s">
        <v>89</v>
      </c>
      <c r="C170" s="7"/>
      <c r="D170" s="7"/>
    </row>
    <row r="171" spans="1:4" x14ac:dyDescent="0.25">
      <c r="A171" s="1"/>
      <c r="B171" s="18" t="s">
        <v>90</v>
      </c>
      <c r="C171" s="7"/>
      <c r="D171" s="7"/>
    </row>
    <row r="172" spans="1:4" x14ac:dyDescent="0.25">
      <c r="A172" s="1"/>
      <c r="B172" s="18"/>
      <c r="C172" s="7"/>
      <c r="D172" s="7"/>
    </row>
    <row r="173" spans="1:4" ht="13" x14ac:dyDescent="0.25">
      <c r="A173" s="1"/>
      <c r="B173" s="81" t="s">
        <v>114</v>
      </c>
      <c r="C173" s="7"/>
      <c r="D173" s="7"/>
    </row>
    <row r="174" spans="1:4" x14ac:dyDescent="0.25">
      <c r="A174" s="1"/>
      <c r="B174" s="18"/>
      <c r="C174" s="7"/>
      <c r="D174" s="7"/>
    </row>
    <row r="175" spans="1:4" x14ac:dyDescent="0.25">
      <c r="A175" s="1"/>
      <c r="B175" s="18" t="s">
        <v>115</v>
      </c>
      <c r="C175" s="7"/>
      <c r="D175" s="7"/>
    </row>
    <row r="176" spans="1:4" x14ac:dyDescent="0.25">
      <c r="A176" s="1"/>
      <c r="B176" s="18"/>
      <c r="C176" s="7"/>
      <c r="D176" s="7"/>
    </row>
    <row r="177" spans="1:4" ht="37.5" x14ac:dyDescent="0.25">
      <c r="A177" s="1"/>
      <c r="B177" s="18" t="s">
        <v>467</v>
      </c>
      <c r="C177" s="7"/>
      <c r="D177" s="7"/>
    </row>
    <row r="178" spans="1:4" x14ac:dyDescent="0.25">
      <c r="A178" s="1"/>
      <c r="B178" s="18"/>
      <c r="C178" s="7"/>
      <c r="D178" s="7"/>
    </row>
    <row r="179" spans="1:4" x14ac:dyDescent="0.25">
      <c r="A179" s="1"/>
      <c r="B179" s="18" t="s">
        <v>116</v>
      </c>
      <c r="C179" s="7"/>
      <c r="D179" s="7"/>
    </row>
    <row r="180" spans="1:4" x14ac:dyDescent="0.25">
      <c r="A180" s="1"/>
      <c r="B180" s="18"/>
      <c r="C180" s="7"/>
      <c r="D180" s="7"/>
    </row>
    <row r="181" spans="1:4" ht="25" x14ac:dyDescent="0.25">
      <c r="A181" s="1"/>
      <c r="B181" s="18" t="s">
        <v>468</v>
      </c>
      <c r="C181" s="7"/>
      <c r="D181" s="7"/>
    </row>
    <row r="182" spans="1:4" x14ac:dyDescent="0.25">
      <c r="A182" s="1"/>
      <c r="B182" s="18"/>
      <c r="C182" s="7"/>
      <c r="D182" s="7"/>
    </row>
    <row r="183" spans="1:4" x14ac:dyDescent="0.25">
      <c r="A183" s="1"/>
      <c r="B183" s="18" t="s">
        <v>495</v>
      </c>
      <c r="C183" s="7"/>
      <c r="D183" s="7"/>
    </row>
    <row r="184" spans="1:4" x14ac:dyDescent="0.25">
      <c r="A184" s="1"/>
      <c r="B184" s="18"/>
      <c r="C184" s="7"/>
      <c r="D184" s="7"/>
    </row>
    <row r="185" spans="1:4" ht="37.5" x14ac:dyDescent="0.25">
      <c r="A185" s="1"/>
      <c r="B185" s="18" t="s">
        <v>117</v>
      </c>
      <c r="C185" s="7"/>
      <c r="D185" s="7"/>
    </row>
    <row r="186" spans="1:4" x14ac:dyDescent="0.25">
      <c r="A186" s="1"/>
      <c r="B186" s="18" t="s">
        <v>118</v>
      </c>
      <c r="C186" s="7"/>
      <c r="D186" s="7"/>
    </row>
    <row r="187" spans="1:4" ht="25" x14ac:dyDescent="0.25">
      <c r="A187" s="1"/>
      <c r="B187" s="18" t="s">
        <v>119</v>
      </c>
      <c r="C187" s="7"/>
      <c r="D187" s="7"/>
    </row>
    <row r="188" spans="1:4" ht="25" x14ac:dyDescent="0.25">
      <c r="A188" s="1"/>
      <c r="B188" s="18" t="s">
        <v>469</v>
      </c>
      <c r="C188" s="7"/>
      <c r="D188" s="7"/>
    </row>
    <row r="189" spans="1:4" x14ac:dyDescent="0.25">
      <c r="A189" s="1"/>
      <c r="B189" s="18"/>
      <c r="C189" s="7"/>
      <c r="D189" s="7"/>
    </row>
    <row r="190" spans="1:4" ht="25" x14ac:dyDescent="0.25">
      <c r="A190" s="1"/>
      <c r="B190" s="18" t="s">
        <v>120</v>
      </c>
      <c r="C190" s="7"/>
      <c r="D190" s="7"/>
    </row>
    <row r="191" spans="1:4" x14ac:dyDescent="0.25">
      <c r="A191" s="1"/>
      <c r="B191" s="18"/>
      <c r="C191" s="7"/>
      <c r="D191" s="7"/>
    </row>
    <row r="192" spans="1:4" x14ac:dyDescent="0.25">
      <c r="A192" s="1"/>
      <c r="B192" s="18" t="s">
        <v>121</v>
      </c>
      <c r="C192" s="7"/>
      <c r="D192" s="7"/>
    </row>
    <row r="193" spans="1:4" x14ac:dyDescent="0.25">
      <c r="A193" s="1"/>
      <c r="B193" s="18"/>
      <c r="C193" s="7"/>
      <c r="D193" s="7"/>
    </row>
    <row r="194" spans="1:4" ht="37.5" x14ac:dyDescent="0.25">
      <c r="A194" s="1"/>
      <c r="B194" s="18" t="s">
        <v>122</v>
      </c>
      <c r="C194" s="7"/>
      <c r="D194" s="7"/>
    </row>
    <row r="195" spans="1:4" x14ac:dyDescent="0.25">
      <c r="A195" s="1"/>
      <c r="B195" s="18"/>
      <c r="C195" s="7"/>
      <c r="D195" s="7"/>
    </row>
    <row r="196" spans="1:4" x14ac:dyDescent="0.25">
      <c r="A196" s="1"/>
      <c r="B196" s="18" t="s">
        <v>496</v>
      </c>
      <c r="C196" s="7"/>
      <c r="D196" s="7"/>
    </row>
    <row r="197" spans="1:4" x14ac:dyDescent="0.25">
      <c r="A197" s="1"/>
      <c r="B197" s="18"/>
      <c r="C197" s="7"/>
      <c r="D197" s="7"/>
    </row>
    <row r="198" spans="1:4" x14ac:dyDescent="0.25">
      <c r="A198" s="1"/>
      <c r="B198" s="18" t="s">
        <v>497</v>
      </c>
      <c r="C198" s="7"/>
      <c r="D198" s="7"/>
    </row>
    <row r="199" spans="1:4" x14ac:dyDescent="0.25">
      <c r="A199" s="1"/>
      <c r="B199" s="18"/>
      <c r="C199" s="7"/>
      <c r="D199" s="7"/>
    </row>
    <row r="200" spans="1:4" ht="37.5" x14ac:dyDescent="0.25">
      <c r="A200" s="1"/>
      <c r="B200" s="18" t="s">
        <v>498</v>
      </c>
      <c r="C200" s="7"/>
      <c r="D200" s="7"/>
    </row>
    <row r="201" spans="1:4" x14ac:dyDescent="0.25">
      <c r="A201" s="1"/>
      <c r="B201" s="18"/>
      <c r="C201" s="7"/>
      <c r="D201" s="7"/>
    </row>
    <row r="202" spans="1:4" ht="25" x14ac:dyDescent="0.25">
      <c r="A202" s="1"/>
      <c r="B202" s="18" t="s">
        <v>499</v>
      </c>
      <c r="C202" s="7"/>
      <c r="D202" s="7"/>
    </row>
    <row r="203" spans="1:4" x14ac:dyDescent="0.25">
      <c r="A203" s="1"/>
      <c r="B203" s="18"/>
      <c r="C203" s="7"/>
      <c r="D203" s="7"/>
    </row>
    <row r="204" spans="1:4" x14ac:dyDescent="0.25">
      <c r="A204" s="1"/>
      <c r="B204" s="18" t="s">
        <v>123</v>
      </c>
      <c r="C204" s="7"/>
      <c r="D204" s="7"/>
    </row>
    <row r="205" spans="1:4" x14ac:dyDescent="0.25">
      <c r="A205" s="1"/>
      <c r="B205" s="18"/>
      <c r="C205" s="7"/>
      <c r="D205" s="7"/>
    </row>
    <row r="206" spans="1:4" x14ac:dyDescent="0.25">
      <c r="A206" s="1"/>
      <c r="B206" s="6" t="s">
        <v>124</v>
      </c>
      <c r="C206" s="7"/>
      <c r="D206" s="8"/>
    </row>
    <row r="207" spans="1:4" x14ac:dyDescent="0.25">
      <c r="A207" s="1"/>
      <c r="B207" s="13" t="s">
        <v>500</v>
      </c>
      <c r="C207" s="7"/>
      <c r="D207" s="8"/>
    </row>
    <row r="208" spans="1:4" x14ac:dyDescent="0.25">
      <c r="A208" s="1"/>
      <c r="B208" s="6" t="s">
        <v>501</v>
      </c>
      <c r="C208" s="7"/>
      <c r="D208" s="8"/>
    </row>
    <row r="209" spans="1:6" x14ac:dyDescent="0.25">
      <c r="A209" s="1"/>
      <c r="B209" s="13" t="s">
        <v>502</v>
      </c>
      <c r="C209" s="7"/>
      <c r="D209" s="8"/>
    </row>
    <row r="210" spans="1:6" x14ac:dyDescent="0.25">
      <c r="A210" s="1"/>
      <c r="B210" s="6"/>
      <c r="C210" s="7"/>
      <c r="D210" s="8"/>
    </row>
    <row r="211" spans="1:6" x14ac:dyDescent="0.25">
      <c r="A211" s="1"/>
      <c r="B211" s="13" t="s">
        <v>503</v>
      </c>
      <c r="C211" s="7"/>
      <c r="D211" s="8"/>
      <c r="E211" s="73"/>
    </row>
    <row r="212" spans="1:6" x14ac:dyDescent="0.25">
      <c r="A212" s="1"/>
      <c r="B212" s="16"/>
      <c r="C212" s="7"/>
      <c r="D212" s="8"/>
    </row>
    <row r="213" spans="1:6" ht="14" x14ac:dyDescent="0.3">
      <c r="A213" s="1"/>
      <c r="B213" s="13" t="s">
        <v>125</v>
      </c>
      <c r="C213" s="7"/>
      <c r="D213" s="8"/>
      <c r="F213" s="59"/>
    </row>
    <row r="214" spans="1:6" ht="14" x14ac:dyDescent="0.3">
      <c r="A214" s="1"/>
      <c r="B214" s="13" t="s">
        <v>500</v>
      </c>
      <c r="C214" s="7"/>
      <c r="D214" s="8"/>
      <c r="F214" s="59"/>
    </row>
    <row r="215" spans="1:6" x14ac:dyDescent="0.25">
      <c r="A215" s="1"/>
      <c r="B215" s="6" t="s">
        <v>504</v>
      </c>
      <c r="C215" s="7"/>
      <c r="D215" s="8"/>
    </row>
    <row r="216" spans="1:6" x14ac:dyDescent="0.25">
      <c r="A216" s="1"/>
      <c r="B216" s="13" t="s">
        <v>502</v>
      </c>
      <c r="C216" s="7"/>
      <c r="D216" s="8"/>
    </row>
    <row r="217" spans="1:6" x14ac:dyDescent="0.25">
      <c r="A217" s="1"/>
      <c r="B217" s="6"/>
      <c r="C217" s="7"/>
      <c r="D217" s="8"/>
    </row>
    <row r="218" spans="1:6" x14ac:dyDescent="0.25">
      <c r="A218" s="1"/>
      <c r="B218" s="13" t="s">
        <v>126</v>
      </c>
      <c r="C218" s="7"/>
      <c r="D218" s="8"/>
    </row>
    <row r="219" spans="1:6" x14ac:dyDescent="0.25">
      <c r="A219" s="1"/>
      <c r="B219" s="6"/>
      <c r="C219" s="7"/>
      <c r="D219" s="8"/>
    </row>
    <row r="220" spans="1:6" x14ac:dyDescent="0.25">
      <c r="A220" s="1"/>
      <c r="B220" s="13" t="s">
        <v>505</v>
      </c>
      <c r="C220" s="7"/>
      <c r="D220" s="8"/>
    </row>
    <row r="221" spans="1:6" ht="13" x14ac:dyDescent="0.25">
      <c r="A221" s="1"/>
      <c r="B221" s="19" t="s">
        <v>530</v>
      </c>
      <c r="C221" s="7"/>
      <c r="D221" s="8"/>
    </row>
    <row r="222" spans="1:6" x14ac:dyDescent="0.25">
      <c r="A222" s="1"/>
      <c r="B222" s="13"/>
      <c r="C222" s="7"/>
      <c r="D222" s="8"/>
    </row>
    <row r="223" spans="1:6" ht="13" x14ac:dyDescent="0.25">
      <c r="A223" s="1"/>
      <c r="B223" s="20" t="s">
        <v>127</v>
      </c>
      <c r="C223" s="7"/>
      <c r="D223" s="8"/>
    </row>
    <row r="224" spans="1:6" x14ac:dyDescent="0.25">
      <c r="A224" s="1"/>
      <c r="B224" s="13" t="s">
        <v>506</v>
      </c>
      <c r="C224" s="7"/>
      <c r="D224" s="8"/>
    </row>
    <row r="225" spans="1:4" ht="26.25" customHeight="1" x14ac:dyDescent="0.25">
      <c r="A225" s="1"/>
      <c r="B225" s="13"/>
      <c r="C225" s="7"/>
      <c r="D225" s="8"/>
    </row>
    <row r="226" spans="1:4" ht="25" x14ac:dyDescent="0.25">
      <c r="A226" s="1"/>
      <c r="B226" s="6" t="s">
        <v>507</v>
      </c>
      <c r="C226" s="7"/>
      <c r="D226" s="8"/>
    </row>
    <row r="227" spans="1:4" x14ac:dyDescent="0.25">
      <c r="A227" s="1"/>
      <c r="B227" s="13"/>
      <c r="C227" s="7"/>
      <c r="D227" s="8"/>
    </row>
    <row r="228" spans="1:4" ht="25" x14ac:dyDescent="0.25">
      <c r="A228" s="1"/>
      <c r="B228" s="6" t="s">
        <v>128</v>
      </c>
      <c r="C228" s="7"/>
      <c r="D228" s="8"/>
    </row>
    <row r="229" spans="1:4" ht="13" x14ac:dyDescent="0.25">
      <c r="A229" s="1"/>
      <c r="B229" s="19"/>
      <c r="C229" s="7"/>
      <c r="D229" s="8"/>
    </row>
    <row r="230" spans="1:4" ht="50" x14ac:dyDescent="0.25">
      <c r="A230" s="1"/>
      <c r="B230" s="6" t="s">
        <v>508</v>
      </c>
      <c r="C230" s="7"/>
      <c r="D230" s="8"/>
    </row>
    <row r="231" spans="1:4" x14ac:dyDescent="0.25">
      <c r="A231" s="1"/>
      <c r="B231" s="13"/>
      <c r="C231" s="7"/>
      <c r="D231" s="8"/>
    </row>
    <row r="232" spans="1:4" ht="25" x14ac:dyDescent="0.25">
      <c r="A232" s="1"/>
      <c r="B232" s="6" t="s">
        <v>509</v>
      </c>
      <c r="C232" s="7"/>
      <c r="D232" s="8"/>
    </row>
    <row r="233" spans="1:4" ht="13" x14ac:dyDescent="0.25">
      <c r="A233" s="1"/>
      <c r="B233" s="19"/>
      <c r="C233" s="7"/>
      <c r="D233" s="8"/>
    </row>
    <row r="234" spans="1:4" ht="25" x14ac:dyDescent="0.25">
      <c r="A234" s="1"/>
      <c r="B234" s="6" t="s">
        <v>510</v>
      </c>
      <c r="C234" s="7"/>
      <c r="D234" s="8"/>
    </row>
    <row r="235" spans="1:4" ht="13" x14ac:dyDescent="0.25">
      <c r="A235" s="1"/>
      <c r="B235" s="19"/>
      <c r="C235" s="7"/>
      <c r="D235" s="8"/>
    </row>
    <row r="236" spans="1:4" ht="25" x14ac:dyDescent="0.25">
      <c r="A236" s="1"/>
      <c r="B236" s="13" t="s">
        <v>129</v>
      </c>
      <c r="C236" s="7"/>
      <c r="D236" s="8"/>
    </row>
    <row r="237" spans="1:4" x14ac:dyDescent="0.25">
      <c r="A237" s="1"/>
      <c r="B237" s="13"/>
      <c r="C237" s="7"/>
      <c r="D237" s="8"/>
    </row>
    <row r="238" spans="1:4" ht="78" x14ac:dyDescent="0.25">
      <c r="A238" s="1"/>
      <c r="B238" s="19" t="s">
        <v>511</v>
      </c>
      <c r="C238" s="7"/>
      <c r="D238" s="8"/>
    </row>
    <row r="239" spans="1:4" x14ac:dyDescent="0.25">
      <c r="A239" s="1"/>
      <c r="B239" s="13"/>
      <c r="C239" s="7"/>
      <c r="D239" s="8"/>
    </row>
    <row r="240" spans="1:4" ht="50" x14ac:dyDescent="0.25">
      <c r="A240" s="1"/>
      <c r="B240" s="6" t="s">
        <v>130</v>
      </c>
      <c r="C240" s="7"/>
      <c r="D240" s="8"/>
    </row>
    <row r="241" spans="1:6" ht="13" x14ac:dyDescent="0.25">
      <c r="A241" s="1"/>
      <c r="B241" s="14"/>
      <c r="C241" s="7"/>
      <c r="D241" s="8"/>
    </row>
    <row r="242" spans="1:6" ht="13" x14ac:dyDescent="0.25">
      <c r="A242" s="1"/>
      <c r="B242" s="14" t="s">
        <v>131</v>
      </c>
      <c r="C242" s="7"/>
      <c r="D242" s="8"/>
    </row>
    <row r="243" spans="1:6" x14ac:dyDescent="0.25">
      <c r="A243" s="1"/>
      <c r="B243" s="13"/>
      <c r="C243" s="7"/>
      <c r="D243" s="8"/>
    </row>
    <row r="244" spans="1:6" x14ac:dyDescent="0.25">
      <c r="A244" s="1"/>
      <c r="B244" s="13" t="s">
        <v>132</v>
      </c>
      <c r="C244" s="7"/>
      <c r="D244" s="8"/>
    </row>
    <row r="245" spans="1:6" x14ac:dyDescent="0.25">
      <c r="A245" s="1"/>
      <c r="B245" s="13"/>
      <c r="C245" s="7"/>
      <c r="D245" s="8"/>
    </row>
    <row r="246" spans="1:6" ht="25" x14ac:dyDescent="0.25">
      <c r="A246" s="1">
        <v>43</v>
      </c>
      <c r="B246" s="13" t="s">
        <v>133</v>
      </c>
      <c r="C246" s="7" t="s">
        <v>3</v>
      </c>
      <c r="D246" s="27">
        <v>1</v>
      </c>
      <c r="E246" s="68">
        <v>0</v>
      </c>
      <c r="F246" s="57">
        <f>D246*E246</f>
        <v>0</v>
      </c>
    </row>
    <row r="247" spans="1:6" x14ac:dyDescent="0.25">
      <c r="A247" s="1"/>
      <c r="B247" s="6"/>
      <c r="C247" s="7"/>
      <c r="D247" s="8"/>
    </row>
    <row r="248" spans="1:6" x14ac:dyDescent="0.25">
      <c r="A248" s="1"/>
      <c r="B248" s="13" t="s">
        <v>134</v>
      </c>
      <c r="C248" s="7"/>
      <c r="D248" s="8"/>
    </row>
    <row r="249" spans="1:6" x14ac:dyDescent="0.25">
      <c r="A249" s="1"/>
      <c r="B249" s="6"/>
      <c r="C249" s="7"/>
      <c r="D249" s="8"/>
    </row>
    <row r="250" spans="1:6" ht="25" x14ac:dyDescent="0.25">
      <c r="A250" s="1">
        <v>44</v>
      </c>
      <c r="B250" s="13" t="s">
        <v>135</v>
      </c>
      <c r="C250" s="7" t="s">
        <v>3</v>
      </c>
      <c r="D250" s="27">
        <v>1</v>
      </c>
      <c r="E250" s="68">
        <v>0</v>
      </c>
      <c r="F250" s="57">
        <f>D250*E250</f>
        <v>0</v>
      </c>
    </row>
    <row r="251" spans="1:6" x14ac:dyDescent="0.25">
      <c r="A251" s="1"/>
      <c r="B251" s="13"/>
      <c r="C251" s="7"/>
      <c r="D251" s="8"/>
    </row>
    <row r="252" spans="1:6" ht="25" x14ac:dyDescent="0.25">
      <c r="A252" s="1">
        <v>45</v>
      </c>
      <c r="B252" s="13" t="s">
        <v>136</v>
      </c>
      <c r="C252" s="7" t="s">
        <v>3</v>
      </c>
      <c r="D252" s="27">
        <v>1</v>
      </c>
      <c r="E252" s="68">
        <v>0</v>
      </c>
      <c r="F252" s="57">
        <f>D252*E252</f>
        <v>0</v>
      </c>
    </row>
    <row r="253" spans="1:6" x14ac:dyDescent="0.25">
      <c r="A253" s="1"/>
      <c r="B253" s="13"/>
      <c r="C253" s="7"/>
      <c r="D253" s="8"/>
    </row>
    <row r="254" spans="1:6" ht="25" x14ac:dyDescent="0.25">
      <c r="A254" s="1">
        <v>46</v>
      </c>
      <c r="B254" s="6" t="s">
        <v>137</v>
      </c>
      <c r="C254" s="7" t="s">
        <v>3</v>
      </c>
      <c r="D254" s="27">
        <v>1</v>
      </c>
      <c r="E254" s="68">
        <v>0</v>
      </c>
      <c r="F254" s="57">
        <f>D254*E254</f>
        <v>0</v>
      </c>
    </row>
    <row r="255" spans="1:6" ht="13" x14ac:dyDescent="0.25">
      <c r="A255" s="1"/>
      <c r="B255" s="14"/>
      <c r="C255" s="7"/>
      <c r="D255" s="8"/>
    </row>
    <row r="256" spans="1:6" x14ac:dyDescent="0.25">
      <c r="A256" s="1">
        <v>47</v>
      </c>
      <c r="B256" s="6" t="s">
        <v>138</v>
      </c>
      <c r="C256" s="7" t="s">
        <v>3</v>
      </c>
      <c r="D256" s="27">
        <v>1</v>
      </c>
      <c r="E256" s="68">
        <v>0</v>
      </c>
      <c r="F256" s="57">
        <f>D256*E256</f>
        <v>0</v>
      </c>
    </row>
    <row r="257" spans="1:6" x14ac:dyDescent="0.25">
      <c r="A257" s="1"/>
      <c r="B257" s="13"/>
      <c r="C257" s="7"/>
      <c r="D257" s="8"/>
    </row>
    <row r="258" spans="1:6" x14ac:dyDescent="0.25">
      <c r="A258" s="1">
        <v>48</v>
      </c>
      <c r="B258" s="13" t="s">
        <v>139</v>
      </c>
      <c r="C258" s="7" t="s">
        <v>3</v>
      </c>
      <c r="D258" s="27">
        <v>1</v>
      </c>
      <c r="E258" s="68">
        <v>0</v>
      </c>
      <c r="F258" s="57">
        <f>D258*E258</f>
        <v>0</v>
      </c>
    </row>
    <row r="259" spans="1:6" x14ac:dyDescent="0.25">
      <c r="A259" s="1"/>
      <c r="B259" s="6"/>
      <c r="C259" s="7"/>
      <c r="D259" s="8"/>
    </row>
    <row r="260" spans="1:6" ht="17.5" customHeight="1" x14ac:dyDescent="0.25">
      <c r="A260" s="1">
        <v>49</v>
      </c>
      <c r="B260" s="13" t="s">
        <v>140</v>
      </c>
      <c r="C260" s="21" t="s">
        <v>3</v>
      </c>
      <c r="D260" s="27">
        <v>1</v>
      </c>
      <c r="E260" s="68">
        <v>0</v>
      </c>
      <c r="F260" s="57">
        <f>D260*E260</f>
        <v>0</v>
      </c>
    </row>
    <row r="261" spans="1:6" ht="14" x14ac:dyDescent="0.3">
      <c r="A261" s="1"/>
      <c r="B261" s="16"/>
      <c r="C261" s="82"/>
      <c r="D261" s="8"/>
      <c r="F261" s="59"/>
    </row>
    <row r="262" spans="1:6" x14ac:dyDescent="0.25">
      <c r="A262" s="1">
        <v>50</v>
      </c>
      <c r="B262" s="6" t="s">
        <v>141</v>
      </c>
      <c r="C262" s="7" t="s">
        <v>3</v>
      </c>
      <c r="D262" s="27">
        <v>1</v>
      </c>
      <c r="E262" s="68">
        <v>0</v>
      </c>
      <c r="F262" s="57">
        <f>D262*E262</f>
        <v>0</v>
      </c>
    </row>
    <row r="263" spans="1:6" x14ac:dyDescent="0.25">
      <c r="A263" s="1"/>
      <c r="B263" s="13"/>
      <c r="C263" s="7"/>
      <c r="D263" s="8"/>
    </row>
    <row r="264" spans="1:6" ht="25" x14ac:dyDescent="0.25">
      <c r="A264" s="1">
        <v>51</v>
      </c>
      <c r="B264" s="13" t="s">
        <v>142</v>
      </c>
      <c r="C264" s="7" t="s">
        <v>3</v>
      </c>
      <c r="D264" s="27">
        <v>1</v>
      </c>
      <c r="E264" s="68">
        <v>0</v>
      </c>
      <c r="F264" s="57">
        <f>D264*E264</f>
        <v>0</v>
      </c>
    </row>
    <row r="265" spans="1:6" x14ac:dyDescent="0.25">
      <c r="A265" s="1"/>
      <c r="B265" s="6"/>
      <c r="C265" s="7"/>
      <c r="D265" s="8"/>
    </row>
    <row r="266" spans="1:6" ht="25" x14ac:dyDescent="0.25">
      <c r="A266" s="1">
        <v>52</v>
      </c>
      <c r="B266" s="13" t="s">
        <v>143</v>
      </c>
      <c r="C266" s="7" t="s">
        <v>3</v>
      </c>
      <c r="D266" s="27">
        <v>1</v>
      </c>
      <c r="E266" s="68">
        <v>0</v>
      </c>
      <c r="F266" s="57">
        <f>D266*E266</f>
        <v>0</v>
      </c>
    </row>
    <row r="267" spans="1:6" x14ac:dyDescent="0.25">
      <c r="A267" s="1"/>
      <c r="B267" s="6"/>
      <c r="C267" s="7"/>
      <c r="D267" s="8"/>
    </row>
    <row r="268" spans="1:6" ht="25" x14ac:dyDescent="0.25">
      <c r="A268" s="1">
        <v>53</v>
      </c>
      <c r="B268" s="13" t="s">
        <v>144</v>
      </c>
      <c r="C268" s="7" t="s">
        <v>3</v>
      </c>
      <c r="D268" s="27">
        <v>1</v>
      </c>
      <c r="E268" s="68">
        <v>0</v>
      </c>
      <c r="F268" s="57">
        <f>D268*E268</f>
        <v>0</v>
      </c>
    </row>
    <row r="269" spans="1:6" x14ac:dyDescent="0.25">
      <c r="A269" s="1"/>
      <c r="B269" s="13"/>
      <c r="D269" s="8"/>
    </row>
    <row r="270" spans="1:6" ht="25" x14ac:dyDescent="0.25">
      <c r="A270" s="1">
        <v>54</v>
      </c>
      <c r="B270" s="13" t="s">
        <v>145</v>
      </c>
      <c r="C270" s="7" t="s">
        <v>3</v>
      </c>
      <c r="D270" s="27">
        <v>1</v>
      </c>
      <c r="E270" s="68">
        <v>0</v>
      </c>
      <c r="F270" s="57">
        <f>D270*E270</f>
        <v>0</v>
      </c>
    </row>
    <row r="271" spans="1:6" x14ac:dyDescent="0.25">
      <c r="A271" s="1"/>
      <c r="B271" s="6"/>
      <c r="C271" s="7"/>
      <c r="D271" s="8"/>
    </row>
    <row r="272" spans="1:6" ht="25" x14ac:dyDescent="0.25">
      <c r="A272" s="1">
        <v>55</v>
      </c>
      <c r="B272" s="13" t="s">
        <v>146</v>
      </c>
      <c r="C272" s="7" t="s">
        <v>3</v>
      </c>
      <c r="D272" s="27">
        <v>1</v>
      </c>
      <c r="E272" s="68">
        <v>0</v>
      </c>
      <c r="F272" s="57">
        <f>D272*E272</f>
        <v>0</v>
      </c>
    </row>
    <row r="273" spans="1:6" x14ac:dyDescent="0.25">
      <c r="A273" s="1"/>
      <c r="B273" s="6"/>
      <c r="C273" s="7"/>
      <c r="D273" s="8"/>
    </row>
    <row r="274" spans="1:6" x14ac:dyDescent="0.25">
      <c r="A274" s="1">
        <v>56</v>
      </c>
      <c r="B274" s="13" t="s">
        <v>147</v>
      </c>
      <c r="C274" s="7" t="s">
        <v>3</v>
      </c>
      <c r="D274" s="27">
        <v>1</v>
      </c>
      <c r="E274" s="68">
        <v>0</v>
      </c>
      <c r="F274" s="57">
        <f>D274*E274</f>
        <v>0</v>
      </c>
    </row>
    <row r="275" spans="1:6" x14ac:dyDescent="0.25">
      <c r="A275" s="1"/>
      <c r="B275" s="6"/>
      <c r="C275" s="7"/>
      <c r="D275" s="8"/>
    </row>
    <row r="276" spans="1:6" x14ac:dyDescent="0.25">
      <c r="A276" s="1">
        <v>57</v>
      </c>
      <c r="B276" s="13" t="s">
        <v>148</v>
      </c>
      <c r="C276" s="7" t="s">
        <v>3</v>
      </c>
      <c r="D276" s="27">
        <v>1</v>
      </c>
      <c r="E276" s="68">
        <v>0</v>
      </c>
      <c r="F276" s="57">
        <f>D276*E276</f>
        <v>0</v>
      </c>
    </row>
    <row r="277" spans="1:6" x14ac:dyDescent="0.25">
      <c r="A277" s="1"/>
      <c r="B277" s="6"/>
      <c r="C277" s="7"/>
      <c r="D277" s="8"/>
    </row>
    <row r="278" spans="1:6" ht="25" x14ac:dyDescent="0.25">
      <c r="A278" s="1">
        <v>58</v>
      </c>
      <c r="B278" s="13" t="s">
        <v>149</v>
      </c>
      <c r="C278" s="7" t="s">
        <v>3</v>
      </c>
      <c r="D278" s="27">
        <v>1</v>
      </c>
      <c r="E278" s="68">
        <v>0</v>
      </c>
      <c r="F278" s="57">
        <f>D278*E278</f>
        <v>0</v>
      </c>
    </row>
    <row r="279" spans="1:6" x14ac:dyDescent="0.25">
      <c r="A279" s="1"/>
      <c r="B279" s="6"/>
      <c r="C279" s="7"/>
      <c r="D279" s="8"/>
    </row>
    <row r="280" spans="1:6" x14ac:dyDescent="0.25">
      <c r="A280" s="1">
        <v>59</v>
      </c>
      <c r="B280" s="13" t="s">
        <v>150</v>
      </c>
      <c r="C280" s="7" t="s">
        <v>3</v>
      </c>
      <c r="D280" s="27">
        <v>1</v>
      </c>
      <c r="E280" s="68">
        <v>0</v>
      </c>
      <c r="F280" s="57">
        <f>D280*E280</f>
        <v>0</v>
      </c>
    </row>
    <row r="281" spans="1:6" x14ac:dyDescent="0.25">
      <c r="A281" s="1"/>
      <c r="B281" s="6"/>
      <c r="C281" s="7"/>
      <c r="D281" s="8"/>
    </row>
    <row r="282" spans="1:6" ht="25" x14ac:dyDescent="0.25">
      <c r="A282" s="1">
        <v>60</v>
      </c>
      <c r="B282" s="13" t="s">
        <v>151</v>
      </c>
      <c r="C282" s="7" t="s">
        <v>3</v>
      </c>
      <c r="D282" s="27">
        <v>1</v>
      </c>
      <c r="E282" s="68">
        <v>0</v>
      </c>
      <c r="F282" s="57">
        <f>D282*E282</f>
        <v>0</v>
      </c>
    </row>
    <row r="283" spans="1:6" x14ac:dyDescent="0.25">
      <c r="A283" s="1"/>
      <c r="B283" s="6"/>
      <c r="C283" s="7"/>
      <c r="D283" s="8"/>
    </row>
    <row r="284" spans="1:6" ht="25" x14ac:dyDescent="0.25">
      <c r="A284" s="1">
        <v>61</v>
      </c>
      <c r="B284" s="13" t="s">
        <v>152</v>
      </c>
      <c r="C284" s="7" t="s">
        <v>3</v>
      </c>
      <c r="D284" s="27">
        <v>1</v>
      </c>
      <c r="E284" s="68">
        <v>0</v>
      </c>
      <c r="F284" s="57">
        <f>D284*E284</f>
        <v>0</v>
      </c>
    </row>
    <row r="285" spans="1:6" x14ac:dyDescent="0.25">
      <c r="A285" s="1"/>
      <c r="B285" s="6"/>
      <c r="C285" s="7"/>
      <c r="D285" s="8"/>
    </row>
    <row r="286" spans="1:6" ht="25" x14ac:dyDescent="0.25">
      <c r="A286" s="1">
        <v>62</v>
      </c>
      <c r="B286" s="13" t="s">
        <v>153</v>
      </c>
      <c r="C286" s="7" t="s">
        <v>3</v>
      </c>
      <c r="D286" s="27">
        <v>1</v>
      </c>
      <c r="E286" s="68">
        <v>0</v>
      </c>
      <c r="F286" s="57">
        <f>D286*E286</f>
        <v>0</v>
      </c>
    </row>
    <row r="287" spans="1:6" x14ac:dyDescent="0.25">
      <c r="A287" s="1"/>
      <c r="B287" s="6"/>
      <c r="C287" s="7"/>
      <c r="D287" s="8"/>
    </row>
    <row r="288" spans="1:6" x14ac:dyDescent="0.25">
      <c r="A288" s="1">
        <v>63</v>
      </c>
      <c r="B288" s="13" t="s">
        <v>154</v>
      </c>
      <c r="C288" s="7" t="s">
        <v>3</v>
      </c>
      <c r="D288" s="27">
        <v>1</v>
      </c>
      <c r="E288" s="68">
        <v>0</v>
      </c>
      <c r="F288" s="57">
        <f>D288*E288</f>
        <v>0</v>
      </c>
    </row>
    <row r="289" spans="1:6" x14ac:dyDescent="0.25">
      <c r="A289" s="1"/>
      <c r="B289" s="6"/>
      <c r="C289" s="7"/>
      <c r="D289" s="8"/>
    </row>
    <row r="290" spans="1:6" x14ac:dyDescent="0.25">
      <c r="A290" s="1">
        <v>64</v>
      </c>
      <c r="B290" s="13" t="s">
        <v>155</v>
      </c>
      <c r="C290" s="7" t="s">
        <v>3</v>
      </c>
      <c r="D290" s="27">
        <v>1</v>
      </c>
      <c r="E290" s="68">
        <v>0</v>
      </c>
      <c r="F290" s="57">
        <f>D290*E290</f>
        <v>0</v>
      </c>
    </row>
    <row r="291" spans="1:6" x14ac:dyDescent="0.25">
      <c r="A291" s="1"/>
      <c r="B291" s="6"/>
      <c r="C291" s="7"/>
      <c r="D291" s="8"/>
    </row>
    <row r="292" spans="1:6" ht="25" x14ac:dyDescent="0.25">
      <c r="A292" s="1">
        <v>65</v>
      </c>
      <c r="B292" s="13" t="s">
        <v>156</v>
      </c>
      <c r="C292" s="7" t="s">
        <v>3</v>
      </c>
      <c r="D292" s="27">
        <v>1</v>
      </c>
      <c r="E292" s="68">
        <v>0</v>
      </c>
      <c r="F292" s="57">
        <f>D292*E292</f>
        <v>0</v>
      </c>
    </row>
    <row r="293" spans="1:6" ht="14" x14ac:dyDescent="0.3">
      <c r="A293" s="1"/>
      <c r="B293" s="16"/>
      <c r="C293" s="82"/>
      <c r="D293" s="8"/>
    </row>
    <row r="294" spans="1:6" ht="25" x14ac:dyDescent="0.3">
      <c r="A294" s="1">
        <v>66</v>
      </c>
      <c r="B294" s="16" t="s">
        <v>157</v>
      </c>
      <c r="C294" s="82" t="s">
        <v>3</v>
      </c>
      <c r="D294" s="27">
        <v>1</v>
      </c>
      <c r="E294" s="68">
        <v>0</v>
      </c>
      <c r="F294" s="57">
        <f>D294*E294</f>
        <v>0</v>
      </c>
    </row>
    <row r="295" spans="1:6" ht="14" x14ac:dyDescent="0.3">
      <c r="A295" s="1"/>
      <c r="B295" s="16"/>
      <c r="C295" s="82"/>
      <c r="D295" s="8"/>
      <c r="F295" s="59"/>
    </row>
    <row r="296" spans="1:6" ht="25" x14ac:dyDescent="0.3">
      <c r="A296" s="1">
        <v>67</v>
      </c>
      <c r="B296" s="13" t="s">
        <v>158</v>
      </c>
      <c r="C296" s="82" t="s">
        <v>3</v>
      </c>
      <c r="D296" s="27">
        <v>1</v>
      </c>
      <c r="E296" s="68">
        <v>0</v>
      </c>
      <c r="F296" s="57">
        <f>D296*E296</f>
        <v>0</v>
      </c>
    </row>
    <row r="297" spans="1:6" x14ac:dyDescent="0.25">
      <c r="A297" s="1"/>
      <c r="B297" s="13"/>
      <c r="C297" s="7"/>
      <c r="D297" s="8"/>
    </row>
    <row r="298" spans="1:6" x14ac:dyDescent="0.25">
      <c r="A298" s="1">
        <v>68</v>
      </c>
      <c r="B298" s="6" t="s">
        <v>159</v>
      </c>
      <c r="C298" s="7" t="s">
        <v>3</v>
      </c>
      <c r="D298" s="27">
        <v>1</v>
      </c>
      <c r="E298" s="68">
        <v>0</v>
      </c>
      <c r="F298" s="57">
        <f>D298*E298</f>
        <v>0</v>
      </c>
    </row>
    <row r="299" spans="1:6" x14ac:dyDescent="0.25">
      <c r="A299" s="1"/>
      <c r="B299" s="13"/>
      <c r="C299" s="7"/>
      <c r="D299" s="8"/>
    </row>
    <row r="300" spans="1:6" ht="25" x14ac:dyDescent="0.25">
      <c r="A300" s="1">
        <v>69</v>
      </c>
      <c r="B300" s="6" t="s">
        <v>160</v>
      </c>
      <c r="C300" s="7" t="s">
        <v>3</v>
      </c>
      <c r="D300" s="27">
        <v>1</v>
      </c>
      <c r="E300" s="68">
        <v>0</v>
      </c>
      <c r="F300" s="57">
        <f>D300*E300</f>
        <v>0</v>
      </c>
    </row>
    <row r="301" spans="1:6" x14ac:dyDescent="0.25">
      <c r="A301" s="1"/>
      <c r="B301" s="13"/>
      <c r="C301" s="7"/>
      <c r="D301" s="8"/>
    </row>
    <row r="302" spans="1:6" ht="13" x14ac:dyDescent="0.25">
      <c r="A302" s="1"/>
      <c r="B302" s="2" t="s">
        <v>161</v>
      </c>
      <c r="C302" s="7"/>
      <c r="D302" s="8"/>
    </row>
    <row r="303" spans="1:6" x14ac:dyDescent="0.25">
      <c r="A303" s="1"/>
      <c r="B303" s="15"/>
      <c r="C303" s="7"/>
      <c r="D303" s="8"/>
    </row>
    <row r="304" spans="1:6" x14ac:dyDescent="0.25">
      <c r="A304" s="1">
        <v>70</v>
      </c>
      <c r="B304" s="6" t="s">
        <v>162</v>
      </c>
      <c r="C304" s="7" t="s">
        <v>3</v>
      </c>
      <c r="D304" s="27">
        <v>1</v>
      </c>
      <c r="E304" s="68">
        <v>0</v>
      </c>
      <c r="F304" s="57">
        <f>D304*E304</f>
        <v>0</v>
      </c>
    </row>
    <row r="305" spans="1:6" x14ac:dyDescent="0.25">
      <c r="A305" s="1"/>
      <c r="B305" s="13"/>
      <c r="C305" s="7"/>
      <c r="D305" s="8"/>
    </row>
    <row r="306" spans="1:6" ht="25" x14ac:dyDescent="0.25">
      <c r="A306" s="1">
        <v>71</v>
      </c>
      <c r="B306" s="6" t="s">
        <v>163</v>
      </c>
      <c r="C306" s="7" t="s">
        <v>3</v>
      </c>
      <c r="D306" s="27">
        <v>1</v>
      </c>
      <c r="E306" s="68">
        <v>0</v>
      </c>
      <c r="F306" s="57">
        <f>D306*E306</f>
        <v>0</v>
      </c>
    </row>
    <row r="307" spans="1:6" x14ac:dyDescent="0.25">
      <c r="A307" s="1"/>
      <c r="B307" s="13"/>
      <c r="C307" s="7"/>
      <c r="D307" s="8"/>
    </row>
    <row r="308" spans="1:6" x14ac:dyDescent="0.25">
      <c r="A308" s="1">
        <v>72</v>
      </c>
      <c r="B308" s="6" t="s">
        <v>164</v>
      </c>
      <c r="C308" s="7" t="s">
        <v>3</v>
      </c>
      <c r="D308" s="27">
        <v>1</v>
      </c>
      <c r="E308" s="68">
        <v>0</v>
      </c>
      <c r="F308" s="57">
        <f>D308*E308</f>
        <v>0</v>
      </c>
    </row>
    <row r="309" spans="1:6" x14ac:dyDescent="0.25">
      <c r="A309" s="1"/>
      <c r="B309" s="13"/>
      <c r="C309" s="7"/>
      <c r="D309" s="8"/>
    </row>
    <row r="310" spans="1:6" ht="25" x14ac:dyDescent="0.25">
      <c r="A310" s="1">
        <v>73</v>
      </c>
      <c r="B310" s="6" t="s">
        <v>165</v>
      </c>
      <c r="C310" s="7" t="s">
        <v>3</v>
      </c>
      <c r="D310" s="27">
        <v>1</v>
      </c>
      <c r="E310" s="68">
        <v>0</v>
      </c>
      <c r="F310" s="57">
        <f>D310*E310</f>
        <v>0</v>
      </c>
    </row>
    <row r="311" spans="1:6" x14ac:dyDescent="0.25">
      <c r="A311" s="1"/>
      <c r="B311" s="13"/>
      <c r="C311" s="7"/>
      <c r="D311" s="8"/>
    </row>
    <row r="312" spans="1:6" x14ac:dyDescent="0.25">
      <c r="A312" s="1">
        <v>74</v>
      </c>
      <c r="B312" s="6" t="s">
        <v>166</v>
      </c>
      <c r="C312" s="7" t="s">
        <v>3</v>
      </c>
      <c r="D312" s="27">
        <v>1</v>
      </c>
      <c r="E312" s="68">
        <v>0</v>
      </c>
      <c r="F312" s="57">
        <f>D312*E312</f>
        <v>0</v>
      </c>
    </row>
    <row r="313" spans="1:6" x14ac:dyDescent="0.25">
      <c r="A313" s="1"/>
      <c r="B313" s="13"/>
      <c r="C313" s="7"/>
      <c r="D313" s="8"/>
    </row>
    <row r="314" spans="1:6" ht="25" x14ac:dyDescent="0.25">
      <c r="A314" s="1">
        <v>75</v>
      </c>
      <c r="B314" s="6" t="s">
        <v>167</v>
      </c>
      <c r="C314" s="7" t="s">
        <v>3</v>
      </c>
      <c r="D314" s="27">
        <v>1</v>
      </c>
      <c r="E314" s="68">
        <v>0</v>
      </c>
      <c r="F314" s="57">
        <f>D314*E314</f>
        <v>0</v>
      </c>
    </row>
    <row r="315" spans="1:6" x14ac:dyDescent="0.25">
      <c r="A315" s="1"/>
      <c r="B315" s="13"/>
      <c r="C315" s="7"/>
      <c r="D315" s="8"/>
    </row>
    <row r="316" spans="1:6" x14ac:dyDescent="0.25">
      <c r="A316" s="1"/>
      <c r="B316" s="6" t="s">
        <v>168</v>
      </c>
      <c r="C316" s="7"/>
      <c r="D316" s="8"/>
    </row>
    <row r="317" spans="1:6" x14ac:dyDescent="0.25">
      <c r="A317" s="1"/>
      <c r="B317" s="13"/>
      <c r="C317" s="7"/>
      <c r="D317" s="8"/>
    </row>
    <row r="318" spans="1:6" x14ac:dyDescent="0.25">
      <c r="A318" s="1">
        <v>76</v>
      </c>
      <c r="B318" s="6" t="s">
        <v>169</v>
      </c>
      <c r="C318" s="7" t="s">
        <v>3</v>
      </c>
      <c r="D318" s="27">
        <v>1</v>
      </c>
      <c r="E318" s="68">
        <v>0</v>
      </c>
      <c r="F318" s="57">
        <f>D318*E318</f>
        <v>0</v>
      </c>
    </row>
    <row r="319" spans="1:6" x14ac:dyDescent="0.25">
      <c r="A319" s="1"/>
      <c r="B319" s="13"/>
      <c r="C319" s="7"/>
      <c r="D319" s="8"/>
    </row>
    <row r="320" spans="1:6" ht="25" x14ac:dyDescent="0.25">
      <c r="A320" s="1">
        <v>77</v>
      </c>
      <c r="B320" s="6" t="s">
        <v>512</v>
      </c>
      <c r="C320" s="7" t="s">
        <v>3</v>
      </c>
      <c r="D320" s="27">
        <v>1</v>
      </c>
      <c r="E320" s="68">
        <v>0</v>
      </c>
      <c r="F320" s="57">
        <f>D320*E320</f>
        <v>0</v>
      </c>
    </row>
    <row r="321" spans="1:8" ht="15" customHeight="1" x14ac:dyDescent="0.25">
      <c r="A321" s="1"/>
      <c r="B321" s="13"/>
      <c r="C321" s="7"/>
      <c r="D321" s="8"/>
    </row>
    <row r="322" spans="1:8" ht="25" x14ac:dyDescent="0.25">
      <c r="A322" s="1">
        <v>78</v>
      </c>
      <c r="B322" s="6" t="s">
        <v>513</v>
      </c>
      <c r="C322" s="7" t="s">
        <v>3</v>
      </c>
      <c r="D322" s="27">
        <v>1</v>
      </c>
      <c r="E322" s="68">
        <v>0</v>
      </c>
      <c r="F322" s="57">
        <f>D322*E322</f>
        <v>0</v>
      </c>
    </row>
    <row r="323" spans="1:8" x14ac:dyDescent="0.25">
      <c r="A323" s="1"/>
      <c r="B323" s="13"/>
      <c r="C323" s="7"/>
      <c r="D323" s="8"/>
    </row>
    <row r="324" spans="1:8" ht="25" x14ac:dyDescent="0.25">
      <c r="A324" s="1">
        <v>79</v>
      </c>
      <c r="B324" s="6" t="s">
        <v>170</v>
      </c>
      <c r="C324" s="7" t="s">
        <v>3</v>
      </c>
      <c r="D324" s="27">
        <v>1</v>
      </c>
      <c r="E324" s="68">
        <v>0</v>
      </c>
      <c r="F324" s="57">
        <f>D324*E324</f>
        <v>0</v>
      </c>
    </row>
    <row r="325" spans="1:8" ht="13" customHeight="1" x14ac:dyDescent="0.25">
      <c r="A325" s="1"/>
      <c r="B325" s="13"/>
      <c r="C325" s="7"/>
      <c r="D325" s="8"/>
    </row>
    <row r="326" spans="1:8" ht="25" x14ac:dyDescent="0.25">
      <c r="A326" s="1">
        <v>80</v>
      </c>
      <c r="B326" s="6" t="s">
        <v>514</v>
      </c>
      <c r="C326" s="7" t="s">
        <v>3</v>
      </c>
      <c r="D326" s="27">
        <v>1</v>
      </c>
      <c r="E326" s="68">
        <v>0</v>
      </c>
      <c r="F326" s="57">
        <f>D326*E326</f>
        <v>0</v>
      </c>
    </row>
    <row r="327" spans="1:8" x14ac:dyDescent="0.25">
      <c r="A327" s="1"/>
      <c r="B327" s="23"/>
      <c r="C327" s="7"/>
      <c r="D327" s="32"/>
      <c r="E327" s="69"/>
      <c r="F327" s="60"/>
      <c r="H327" s="46"/>
    </row>
    <row r="328" spans="1:8" x14ac:dyDescent="0.25">
      <c r="A328" s="1"/>
      <c r="B328" s="23" t="s">
        <v>171</v>
      </c>
      <c r="C328" s="7"/>
      <c r="D328" s="32"/>
      <c r="E328" s="69"/>
      <c r="F328" s="61"/>
      <c r="H328" s="47"/>
    </row>
    <row r="329" spans="1:8" x14ac:dyDescent="0.25">
      <c r="A329" s="1"/>
      <c r="B329" s="23"/>
      <c r="C329" s="7"/>
      <c r="D329" s="32"/>
      <c r="E329" s="69"/>
      <c r="F329" s="60"/>
      <c r="H329" s="46"/>
    </row>
    <row r="330" spans="1:8" ht="50" x14ac:dyDescent="0.25">
      <c r="A330" s="1">
        <v>81</v>
      </c>
      <c r="B330" s="6" t="s">
        <v>172</v>
      </c>
      <c r="C330" s="7" t="s">
        <v>3</v>
      </c>
      <c r="D330" s="27">
        <v>1</v>
      </c>
      <c r="E330" s="68">
        <v>0</v>
      </c>
      <c r="F330" s="57">
        <f>D330*E330</f>
        <v>0</v>
      </c>
      <c r="H330" s="46"/>
    </row>
    <row r="331" spans="1:8" ht="13" x14ac:dyDescent="0.25">
      <c r="A331" s="1"/>
      <c r="B331" s="24"/>
      <c r="C331" s="7"/>
      <c r="D331" s="44"/>
      <c r="F331" s="61"/>
      <c r="H331" s="48"/>
    </row>
    <row r="332" spans="1:8" x14ac:dyDescent="0.25">
      <c r="A332" s="1"/>
      <c r="B332" s="22" t="s">
        <v>173</v>
      </c>
      <c r="C332" s="7"/>
      <c r="D332" s="8"/>
    </row>
    <row r="333" spans="1:8" x14ac:dyDescent="0.25">
      <c r="A333" s="1"/>
      <c r="B333" s="6"/>
      <c r="C333" s="7"/>
      <c r="D333" s="8"/>
    </row>
    <row r="334" spans="1:8" x14ac:dyDescent="0.25">
      <c r="A334" s="1">
        <v>82</v>
      </c>
      <c r="B334" s="6" t="s">
        <v>174</v>
      </c>
      <c r="C334" s="7" t="s">
        <v>3</v>
      </c>
      <c r="D334" s="27">
        <v>1</v>
      </c>
      <c r="E334" s="68">
        <v>0</v>
      </c>
      <c r="F334" s="57">
        <f>D334*E334</f>
        <v>0</v>
      </c>
    </row>
    <row r="335" spans="1:8" ht="15.5" x14ac:dyDescent="0.25">
      <c r="A335" s="1"/>
      <c r="B335" s="83"/>
      <c r="C335" s="7"/>
      <c r="D335" s="8"/>
    </row>
    <row r="336" spans="1:8" x14ac:dyDescent="0.25">
      <c r="A336" s="1">
        <v>83</v>
      </c>
      <c r="B336" s="6" t="s">
        <v>175</v>
      </c>
      <c r="C336" s="7" t="s">
        <v>3</v>
      </c>
      <c r="D336" s="27">
        <v>1</v>
      </c>
      <c r="E336" s="68">
        <v>0</v>
      </c>
      <c r="F336" s="57">
        <f>D336*E336</f>
        <v>0</v>
      </c>
      <c r="H336" s="37"/>
    </row>
    <row r="337" spans="1:8" x14ac:dyDescent="0.25">
      <c r="A337" s="1"/>
      <c r="B337" s="6"/>
      <c r="C337" s="7"/>
      <c r="D337" s="44"/>
      <c r="H337" s="37"/>
    </row>
    <row r="338" spans="1:8" ht="25" x14ac:dyDescent="0.25">
      <c r="A338" s="1">
        <v>84</v>
      </c>
      <c r="B338" s="6" t="s">
        <v>176</v>
      </c>
      <c r="C338" s="7" t="s">
        <v>3</v>
      </c>
      <c r="D338" s="27">
        <v>1</v>
      </c>
      <c r="E338" s="68">
        <v>0</v>
      </c>
      <c r="F338" s="57">
        <f>D338*E338</f>
        <v>0</v>
      </c>
      <c r="H338" s="37"/>
    </row>
    <row r="339" spans="1:8" x14ac:dyDescent="0.25">
      <c r="A339" s="1"/>
      <c r="B339" s="6"/>
      <c r="C339" s="7"/>
      <c r="D339" s="44"/>
      <c r="H339" s="37"/>
    </row>
    <row r="340" spans="1:8" x14ac:dyDescent="0.25">
      <c r="A340" s="1"/>
      <c r="B340" s="6" t="s">
        <v>177</v>
      </c>
      <c r="C340" s="7"/>
      <c r="D340" s="44"/>
    </row>
    <row r="341" spans="1:8" x14ac:dyDescent="0.25">
      <c r="A341" s="1"/>
      <c r="B341" s="6"/>
      <c r="C341" s="7"/>
      <c r="D341" s="8"/>
    </row>
    <row r="342" spans="1:8" ht="25" x14ac:dyDescent="0.25">
      <c r="A342" s="1">
        <v>85</v>
      </c>
      <c r="B342" s="6" t="s">
        <v>178</v>
      </c>
      <c r="C342" s="7" t="s">
        <v>3</v>
      </c>
      <c r="D342" s="27">
        <v>1</v>
      </c>
      <c r="E342" s="68">
        <v>0</v>
      </c>
      <c r="F342" s="57">
        <f>D342*E342</f>
        <v>0</v>
      </c>
    </row>
    <row r="343" spans="1:8" x14ac:dyDescent="0.25">
      <c r="A343" s="1"/>
      <c r="B343" s="6"/>
      <c r="C343" s="7"/>
      <c r="D343" s="8"/>
    </row>
    <row r="344" spans="1:8" ht="25" x14ac:dyDescent="0.25">
      <c r="A344" s="1">
        <v>86</v>
      </c>
      <c r="B344" s="6" t="s">
        <v>179</v>
      </c>
      <c r="C344" s="7" t="s">
        <v>3</v>
      </c>
      <c r="D344" s="27">
        <v>1</v>
      </c>
      <c r="E344" s="68">
        <v>0</v>
      </c>
      <c r="F344" s="57">
        <f>D344*E344</f>
        <v>0</v>
      </c>
    </row>
    <row r="345" spans="1:8" x14ac:dyDescent="0.25">
      <c r="A345" s="1"/>
      <c r="B345" s="6"/>
      <c r="C345" s="7"/>
      <c r="D345" s="8"/>
    </row>
    <row r="346" spans="1:8" ht="25" x14ac:dyDescent="0.25">
      <c r="A346" s="1">
        <v>87</v>
      </c>
      <c r="B346" s="6" t="s">
        <v>180</v>
      </c>
      <c r="C346" s="7" t="s">
        <v>3</v>
      </c>
      <c r="D346" s="27">
        <v>1</v>
      </c>
      <c r="E346" s="68">
        <v>0</v>
      </c>
      <c r="F346" s="57">
        <f>D346*E346</f>
        <v>0</v>
      </c>
    </row>
    <row r="347" spans="1:8" x14ac:dyDescent="0.25">
      <c r="A347" s="1"/>
      <c r="B347" s="6"/>
      <c r="C347" s="7"/>
      <c r="D347" s="8"/>
    </row>
    <row r="348" spans="1:8" ht="25" x14ac:dyDescent="0.25">
      <c r="A348" s="1">
        <v>88</v>
      </c>
      <c r="B348" s="6" t="s">
        <v>181</v>
      </c>
      <c r="C348" s="7" t="s">
        <v>3</v>
      </c>
      <c r="D348" s="27">
        <v>1</v>
      </c>
      <c r="E348" s="68">
        <v>0</v>
      </c>
      <c r="F348" s="57">
        <f>D348*E348</f>
        <v>0</v>
      </c>
    </row>
    <row r="349" spans="1:8" x14ac:dyDescent="0.25">
      <c r="A349" s="1"/>
      <c r="B349" s="6"/>
      <c r="C349" s="7"/>
      <c r="D349" s="27"/>
    </row>
    <row r="350" spans="1:8" x14ac:dyDescent="0.25">
      <c r="A350" s="1"/>
      <c r="B350" s="6" t="s">
        <v>182</v>
      </c>
      <c r="C350" s="7"/>
      <c r="D350" s="44"/>
    </row>
    <row r="351" spans="1:8" x14ac:dyDescent="0.25">
      <c r="A351" s="1"/>
      <c r="B351" s="6"/>
      <c r="C351" s="7"/>
      <c r="D351" s="8"/>
    </row>
    <row r="352" spans="1:8" ht="25" x14ac:dyDescent="0.25">
      <c r="A352" s="1">
        <v>89</v>
      </c>
      <c r="B352" s="6" t="s">
        <v>183</v>
      </c>
      <c r="C352" s="7" t="s">
        <v>3</v>
      </c>
      <c r="D352" s="27">
        <v>1</v>
      </c>
      <c r="E352" s="68">
        <v>0</v>
      </c>
      <c r="F352" s="57">
        <f>D352*E352</f>
        <v>0</v>
      </c>
    </row>
    <row r="353" spans="1:6" x14ac:dyDescent="0.25">
      <c r="A353" s="1"/>
      <c r="B353" s="6"/>
      <c r="C353" s="7"/>
      <c r="D353" s="8"/>
    </row>
    <row r="354" spans="1:6" ht="37.5" x14ac:dyDescent="0.25">
      <c r="A354" s="1">
        <v>90</v>
      </c>
      <c r="B354" s="6" t="s">
        <v>515</v>
      </c>
      <c r="C354" s="7" t="s">
        <v>3</v>
      </c>
      <c r="D354" s="27">
        <v>1</v>
      </c>
      <c r="E354" s="68">
        <v>0</v>
      </c>
      <c r="F354" s="57">
        <f>D354*E354</f>
        <v>0</v>
      </c>
    </row>
    <row r="355" spans="1:6" x14ac:dyDescent="0.25">
      <c r="A355" s="1"/>
      <c r="B355" s="6"/>
      <c r="C355" s="7"/>
      <c r="D355" s="8"/>
    </row>
    <row r="356" spans="1:6" ht="25" x14ac:dyDescent="0.25">
      <c r="A356" s="1">
        <v>91</v>
      </c>
      <c r="B356" s="6" t="s">
        <v>184</v>
      </c>
      <c r="C356" s="7" t="s">
        <v>3</v>
      </c>
      <c r="D356" s="27">
        <v>1</v>
      </c>
      <c r="E356" s="68">
        <v>0</v>
      </c>
      <c r="F356" s="57">
        <f>D356*E356</f>
        <v>0</v>
      </c>
    </row>
    <row r="357" spans="1:6" x14ac:dyDescent="0.25">
      <c r="A357" s="1"/>
      <c r="B357" s="6"/>
      <c r="C357" s="7"/>
      <c r="D357" s="8"/>
    </row>
    <row r="358" spans="1:6" ht="25" x14ac:dyDescent="0.25">
      <c r="A358" s="1">
        <v>92</v>
      </c>
      <c r="B358" s="6" t="s">
        <v>185</v>
      </c>
      <c r="C358" s="7" t="s">
        <v>3</v>
      </c>
      <c r="D358" s="27">
        <v>1</v>
      </c>
      <c r="E358" s="68">
        <v>0</v>
      </c>
      <c r="F358" s="57">
        <f>D358*E358</f>
        <v>0</v>
      </c>
    </row>
    <row r="359" spans="1:6" x14ac:dyDescent="0.25">
      <c r="A359" s="1"/>
      <c r="B359" s="6"/>
      <c r="C359" s="7"/>
      <c r="D359" s="27"/>
    </row>
    <row r="360" spans="1:6" x14ac:dyDescent="0.25">
      <c r="A360" s="1">
        <v>93</v>
      </c>
      <c r="B360" s="6" t="s">
        <v>186</v>
      </c>
      <c r="C360" s="7" t="s">
        <v>3</v>
      </c>
      <c r="D360" s="27">
        <v>1</v>
      </c>
      <c r="E360" s="68">
        <v>0</v>
      </c>
      <c r="F360" s="57">
        <f>D360*E360</f>
        <v>0</v>
      </c>
    </row>
    <row r="361" spans="1:6" x14ac:dyDescent="0.25">
      <c r="A361" s="1"/>
      <c r="B361" s="6"/>
      <c r="C361" s="7"/>
      <c r="D361" s="27"/>
    </row>
    <row r="362" spans="1:6" ht="25" x14ac:dyDescent="0.25">
      <c r="A362" s="1">
        <v>94</v>
      </c>
      <c r="B362" s="6" t="s">
        <v>187</v>
      </c>
      <c r="C362" s="7" t="s">
        <v>3</v>
      </c>
      <c r="D362" s="27">
        <v>1</v>
      </c>
      <c r="E362" s="68">
        <v>0</v>
      </c>
      <c r="F362" s="57">
        <f>D362*E362</f>
        <v>0</v>
      </c>
    </row>
    <row r="363" spans="1:6" x14ac:dyDescent="0.25">
      <c r="A363" s="1"/>
      <c r="B363" s="6"/>
      <c r="C363" s="7"/>
      <c r="D363" s="27"/>
    </row>
    <row r="364" spans="1:6" ht="25" x14ac:dyDescent="0.25">
      <c r="A364" s="1">
        <v>95</v>
      </c>
      <c r="B364" s="6" t="s">
        <v>188</v>
      </c>
      <c r="C364" s="7" t="s">
        <v>3</v>
      </c>
      <c r="D364" s="27">
        <v>1</v>
      </c>
      <c r="E364" s="68">
        <v>0</v>
      </c>
      <c r="F364" s="57">
        <f>D364*E364</f>
        <v>0</v>
      </c>
    </row>
    <row r="365" spans="1:6" x14ac:dyDescent="0.25">
      <c r="A365" s="1"/>
      <c r="B365" s="6"/>
      <c r="C365" s="7"/>
      <c r="D365" s="27"/>
    </row>
    <row r="366" spans="1:6" x14ac:dyDescent="0.25">
      <c r="A366" s="1">
        <v>96</v>
      </c>
      <c r="B366" s="6" t="s">
        <v>189</v>
      </c>
      <c r="C366" s="7" t="s">
        <v>3</v>
      </c>
      <c r="D366" s="27">
        <v>1</v>
      </c>
      <c r="E366" s="68">
        <v>0</v>
      </c>
      <c r="F366" s="57">
        <f>D366*E366</f>
        <v>0</v>
      </c>
    </row>
    <row r="367" spans="1:6" x14ac:dyDescent="0.25">
      <c r="A367" s="1"/>
      <c r="B367" s="6"/>
      <c r="C367" s="7"/>
      <c r="D367" s="27"/>
    </row>
    <row r="368" spans="1:6" x14ac:dyDescent="0.25">
      <c r="A368" s="1">
        <v>97</v>
      </c>
      <c r="B368" s="6" t="s">
        <v>190</v>
      </c>
      <c r="C368" s="7" t="s">
        <v>3</v>
      </c>
      <c r="D368" s="27">
        <v>1</v>
      </c>
      <c r="E368" s="68">
        <v>0</v>
      </c>
      <c r="F368" s="57">
        <f>D368*E368</f>
        <v>0</v>
      </c>
    </row>
    <row r="369" spans="1:6" x14ac:dyDescent="0.25">
      <c r="A369" s="1"/>
      <c r="B369" s="6"/>
      <c r="C369" s="7"/>
      <c r="D369" s="27"/>
    </row>
    <row r="370" spans="1:6" ht="25" x14ac:dyDescent="0.25">
      <c r="A370" s="1">
        <v>98</v>
      </c>
      <c r="B370" s="6" t="s">
        <v>191</v>
      </c>
      <c r="C370" s="7" t="s">
        <v>3</v>
      </c>
      <c r="D370" s="27">
        <v>1</v>
      </c>
      <c r="E370" s="68">
        <v>0</v>
      </c>
      <c r="F370" s="57">
        <f>D370*E370</f>
        <v>0</v>
      </c>
    </row>
    <row r="371" spans="1:6" x14ac:dyDescent="0.25">
      <c r="A371" s="1"/>
      <c r="B371" s="6"/>
      <c r="C371" s="7"/>
      <c r="D371" s="27"/>
    </row>
    <row r="372" spans="1:6" ht="25" x14ac:dyDescent="0.25">
      <c r="A372" s="1">
        <v>99</v>
      </c>
      <c r="B372" s="6" t="s">
        <v>192</v>
      </c>
      <c r="C372" s="7" t="s">
        <v>3</v>
      </c>
      <c r="D372" s="27">
        <v>1</v>
      </c>
      <c r="E372" s="68">
        <v>0</v>
      </c>
      <c r="F372" s="57">
        <f>D372*E372</f>
        <v>0</v>
      </c>
    </row>
    <row r="373" spans="1:6" x14ac:dyDescent="0.25">
      <c r="A373" s="1"/>
      <c r="B373" s="6"/>
      <c r="C373" s="7"/>
      <c r="D373" s="27"/>
    </row>
    <row r="374" spans="1:6" ht="25" x14ac:dyDescent="0.25">
      <c r="A374" s="1">
        <v>100</v>
      </c>
      <c r="B374" s="6" t="s">
        <v>193</v>
      </c>
      <c r="C374" s="7" t="s">
        <v>3</v>
      </c>
      <c r="D374" s="27">
        <v>1</v>
      </c>
      <c r="E374" s="68">
        <v>0</v>
      </c>
      <c r="F374" s="57">
        <f>D374*E374</f>
        <v>0</v>
      </c>
    </row>
    <row r="375" spans="1:6" x14ac:dyDescent="0.25">
      <c r="A375" s="1"/>
      <c r="B375" s="6"/>
      <c r="C375" s="7"/>
      <c r="D375" s="27"/>
    </row>
    <row r="376" spans="1:6" x14ac:dyDescent="0.25">
      <c r="A376" s="1"/>
      <c r="B376" s="6" t="s">
        <v>194</v>
      </c>
      <c r="C376" s="7"/>
      <c r="D376" s="27"/>
    </row>
    <row r="377" spans="1:6" x14ac:dyDescent="0.25">
      <c r="A377" s="1"/>
      <c r="B377" s="6"/>
      <c r="C377" s="7"/>
      <c r="D377" s="27"/>
    </row>
    <row r="378" spans="1:6" ht="25" x14ac:dyDescent="0.25">
      <c r="A378" s="1">
        <v>101</v>
      </c>
      <c r="B378" s="6" t="s">
        <v>195</v>
      </c>
      <c r="C378" s="7" t="s">
        <v>3</v>
      </c>
      <c r="D378" s="27">
        <v>1</v>
      </c>
      <c r="E378" s="68">
        <v>0</v>
      </c>
      <c r="F378" s="57">
        <f>D378*E378</f>
        <v>0</v>
      </c>
    </row>
    <row r="379" spans="1:6" x14ac:dyDescent="0.25">
      <c r="A379" s="1"/>
      <c r="B379" s="6"/>
      <c r="C379" s="7"/>
      <c r="D379" s="27"/>
    </row>
    <row r="380" spans="1:6" x14ac:dyDescent="0.25">
      <c r="A380" s="1"/>
      <c r="B380" s="6" t="s">
        <v>516</v>
      </c>
      <c r="C380" s="7"/>
      <c r="D380" s="27"/>
    </row>
    <row r="381" spans="1:6" x14ac:dyDescent="0.25">
      <c r="A381" s="1"/>
      <c r="B381" s="6"/>
      <c r="C381" s="7"/>
      <c r="D381" s="27"/>
    </row>
    <row r="382" spans="1:6" x14ac:dyDescent="0.25">
      <c r="A382" s="1"/>
      <c r="B382" s="6" t="s">
        <v>196</v>
      </c>
      <c r="C382" s="7"/>
      <c r="D382" s="27"/>
    </row>
    <row r="383" spans="1:6" x14ac:dyDescent="0.25">
      <c r="A383" s="1"/>
      <c r="B383" s="6" t="s">
        <v>517</v>
      </c>
      <c r="C383" s="7"/>
      <c r="D383" s="27"/>
    </row>
    <row r="384" spans="1:6" x14ac:dyDescent="0.25">
      <c r="A384" s="1"/>
      <c r="B384" s="6"/>
      <c r="C384" s="7"/>
      <c r="D384" s="27"/>
    </row>
    <row r="385" spans="1:4" x14ac:dyDescent="0.25">
      <c r="A385" s="1"/>
      <c r="B385" s="6" t="s">
        <v>518</v>
      </c>
      <c r="C385" s="7"/>
      <c r="D385" s="27"/>
    </row>
    <row r="386" spans="1:4" x14ac:dyDescent="0.25">
      <c r="A386" s="1"/>
      <c r="B386" s="6"/>
      <c r="C386" s="7"/>
      <c r="D386" s="27"/>
    </row>
    <row r="387" spans="1:4" x14ac:dyDescent="0.25">
      <c r="A387" s="1"/>
      <c r="B387" s="6" t="s">
        <v>197</v>
      </c>
      <c r="C387" s="7"/>
      <c r="D387" s="27"/>
    </row>
    <row r="388" spans="1:4" x14ac:dyDescent="0.25">
      <c r="A388" s="1"/>
      <c r="B388" s="6"/>
      <c r="C388" s="7"/>
      <c r="D388" s="27"/>
    </row>
    <row r="389" spans="1:4" ht="25" x14ac:dyDescent="0.25">
      <c r="A389" s="1"/>
      <c r="B389" s="6" t="s">
        <v>198</v>
      </c>
      <c r="C389" s="7"/>
      <c r="D389" s="27"/>
    </row>
    <row r="390" spans="1:4" x14ac:dyDescent="0.25">
      <c r="A390" s="1"/>
      <c r="B390" s="6"/>
      <c r="C390" s="7"/>
      <c r="D390" s="27"/>
    </row>
    <row r="391" spans="1:4" x14ac:dyDescent="0.25">
      <c r="A391" s="1"/>
      <c r="B391" s="6" t="s">
        <v>199</v>
      </c>
      <c r="C391" s="7"/>
      <c r="D391" s="27"/>
    </row>
    <row r="392" spans="1:4" x14ac:dyDescent="0.25">
      <c r="A392" s="1"/>
      <c r="B392" s="6"/>
      <c r="C392" s="7"/>
      <c r="D392" s="27"/>
    </row>
    <row r="393" spans="1:4" ht="62.5" x14ac:dyDescent="0.25">
      <c r="A393" s="1"/>
      <c r="B393" s="6" t="s">
        <v>200</v>
      </c>
      <c r="C393" s="7"/>
      <c r="D393" s="27"/>
    </row>
    <row r="394" spans="1:4" x14ac:dyDescent="0.25">
      <c r="A394" s="1"/>
      <c r="B394" s="6"/>
      <c r="C394" s="7"/>
      <c r="D394" s="27"/>
    </row>
    <row r="395" spans="1:4" x14ac:dyDescent="0.25">
      <c r="A395" s="1"/>
      <c r="B395" s="6" t="s">
        <v>201</v>
      </c>
      <c r="C395" s="7"/>
      <c r="D395" s="27"/>
    </row>
    <row r="396" spans="1:4" x14ac:dyDescent="0.25">
      <c r="A396" s="1"/>
      <c r="B396" s="6"/>
      <c r="C396" s="7"/>
      <c r="D396" s="27"/>
    </row>
    <row r="397" spans="1:4" ht="37.5" x14ac:dyDescent="0.25">
      <c r="A397" s="1"/>
      <c r="B397" s="6" t="s">
        <v>202</v>
      </c>
      <c r="C397" s="7"/>
      <c r="D397" s="27"/>
    </row>
    <row r="398" spans="1:4" x14ac:dyDescent="0.25">
      <c r="A398" s="1"/>
      <c r="B398" s="6"/>
      <c r="C398" s="7"/>
      <c r="D398" s="27"/>
    </row>
    <row r="399" spans="1:4" x14ac:dyDescent="0.25">
      <c r="A399" s="1"/>
      <c r="B399" s="6" t="s">
        <v>203</v>
      </c>
      <c r="C399" s="7"/>
      <c r="D399" s="27"/>
    </row>
    <row r="400" spans="1:4" x14ac:dyDescent="0.25">
      <c r="A400" s="1"/>
      <c r="B400" s="6"/>
      <c r="C400" s="7"/>
      <c r="D400" s="27"/>
    </row>
    <row r="401" spans="1:4" x14ac:dyDescent="0.25">
      <c r="A401" s="1"/>
      <c r="B401" s="6" t="s">
        <v>204</v>
      </c>
      <c r="C401" s="7"/>
      <c r="D401" s="27"/>
    </row>
    <row r="402" spans="1:4" x14ac:dyDescent="0.25">
      <c r="A402" s="1"/>
      <c r="B402" s="6"/>
      <c r="C402" s="7"/>
      <c r="D402" s="27"/>
    </row>
    <row r="403" spans="1:4" x14ac:dyDescent="0.25">
      <c r="A403" s="1"/>
      <c r="B403" s="6" t="s">
        <v>205</v>
      </c>
      <c r="C403" s="7"/>
      <c r="D403" s="27"/>
    </row>
    <row r="404" spans="1:4" x14ac:dyDescent="0.25">
      <c r="A404" s="1"/>
      <c r="B404" s="6"/>
      <c r="C404" s="7"/>
      <c r="D404" s="27"/>
    </row>
    <row r="405" spans="1:4" ht="50" x14ac:dyDescent="0.25">
      <c r="A405" s="1"/>
      <c r="B405" s="6" t="s">
        <v>206</v>
      </c>
      <c r="C405" s="7"/>
      <c r="D405" s="27"/>
    </row>
    <row r="406" spans="1:4" x14ac:dyDescent="0.25">
      <c r="A406" s="1"/>
      <c r="B406" s="6"/>
      <c r="C406" s="7"/>
      <c r="D406" s="27"/>
    </row>
    <row r="407" spans="1:4" ht="137.5" x14ac:dyDescent="0.25">
      <c r="A407" s="1"/>
      <c r="B407" s="6" t="s">
        <v>207</v>
      </c>
      <c r="C407" s="7"/>
      <c r="D407" s="27"/>
    </row>
    <row r="408" spans="1:4" x14ac:dyDescent="0.25">
      <c r="A408" s="1"/>
      <c r="B408" s="6"/>
      <c r="C408" s="7"/>
      <c r="D408" s="27"/>
    </row>
    <row r="409" spans="1:4" x14ac:dyDescent="0.25">
      <c r="A409" s="1"/>
      <c r="B409" s="6" t="s">
        <v>208</v>
      </c>
      <c r="C409" s="7"/>
      <c r="D409" s="27"/>
    </row>
    <row r="410" spans="1:4" x14ac:dyDescent="0.25">
      <c r="A410" s="1"/>
      <c r="B410" s="6"/>
      <c r="C410" s="7"/>
      <c r="D410" s="27"/>
    </row>
    <row r="411" spans="1:4" x14ac:dyDescent="0.25">
      <c r="A411" s="1"/>
      <c r="B411" s="6" t="s">
        <v>470</v>
      </c>
      <c r="C411" s="7"/>
      <c r="D411" s="27"/>
    </row>
    <row r="412" spans="1:4" x14ac:dyDescent="0.25">
      <c r="A412" s="1"/>
      <c r="B412" s="6"/>
      <c r="C412" s="7"/>
      <c r="D412" s="27"/>
    </row>
    <row r="413" spans="1:4" x14ac:dyDescent="0.25">
      <c r="A413" s="1"/>
      <c r="B413" s="6" t="s">
        <v>209</v>
      </c>
      <c r="C413" s="7"/>
      <c r="D413" s="27"/>
    </row>
    <row r="414" spans="1:4" x14ac:dyDescent="0.25">
      <c r="A414" s="1"/>
      <c r="B414" s="6"/>
      <c r="C414" s="7"/>
      <c r="D414" s="27"/>
    </row>
    <row r="415" spans="1:4" ht="75" x14ac:dyDescent="0.25">
      <c r="A415" s="1"/>
      <c r="B415" s="6" t="s">
        <v>471</v>
      </c>
      <c r="C415" s="7"/>
      <c r="D415" s="27"/>
    </row>
    <row r="416" spans="1:4" x14ac:dyDescent="0.25">
      <c r="A416" s="1"/>
      <c r="B416" s="6"/>
      <c r="C416" s="7"/>
      <c r="D416" s="27"/>
    </row>
    <row r="417" spans="1:4" x14ac:dyDescent="0.25">
      <c r="A417" s="1"/>
      <c r="B417" s="6" t="s">
        <v>210</v>
      </c>
      <c r="C417" s="7"/>
      <c r="D417" s="27"/>
    </row>
    <row r="418" spans="1:4" x14ac:dyDescent="0.25">
      <c r="A418" s="1"/>
      <c r="B418" s="6"/>
      <c r="C418" s="7"/>
      <c r="D418" s="27"/>
    </row>
    <row r="419" spans="1:4" ht="87.5" x14ac:dyDescent="0.25">
      <c r="A419" s="1"/>
      <c r="B419" s="6" t="s">
        <v>519</v>
      </c>
      <c r="C419" s="7"/>
      <c r="D419" s="27"/>
    </row>
    <row r="420" spans="1:4" x14ac:dyDescent="0.25">
      <c r="A420" s="1"/>
      <c r="B420" s="6"/>
      <c r="C420" s="7"/>
      <c r="D420" s="27"/>
    </row>
    <row r="421" spans="1:4" x14ac:dyDescent="0.25">
      <c r="A421" s="1"/>
      <c r="B421" s="6" t="s">
        <v>211</v>
      </c>
      <c r="C421" s="7"/>
      <c r="D421" s="27"/>
    </row>
    <row r="422" spans="1:4" x14ac:dyDescent="0.25">
      <c r="A422" s="1"/>
      <c r="B422" s="6"/>
      <c r="C422" s="7"/>
      <c r="D422" s="27"/>
    </row>
    <row r="423" spans="1:4" ht="112.5" x14ac:dyDescent="0.25">
      <c r="A423" s="1"/>
      <c r="B423" s="6" t="s">
        <v>520</v>
      </c>
      <c r="C423" s="7"/>
      <c r="D423" s="27"/>
    </row>
    <row r="424" spans="1:4" x14ac:dyDescent="0.25">
      <c r="A424" s="1"/>
      <c r="B424" s="6"/>
      <c r="C424" s="7"/>
      <c r="D424" s="27"/>
    </row>
    <row r="425" spans="1:4" x14ac:dyDescent="0.25">
      <c r="A425" s="1"/>
      <c r="B425" s="6" t="s">
        <v>212</v>
      </c>
      <c r="C425" s="7"/>
      <c r="D425" s="27"/>
    </row>
    <row r="426" spans="1:4" x14ac:dyDescent="0.25">
      <c r="A426" s="1"/>
      <c r="B426" s="6" t="s">
        <v>521</v>
      </c>
      <c r="C426" s="7"/>
      <c r="D426" s="27"/>
    </row>
    <row r="427" spans="1:4" x14ac:dyDescent="0.25">
      <c r="A427" s="1"/>
      <c r="B427" s="6"/>
      <c r="C427" s="7"/>
      <c r="D427" s="27"/>
    </row>
    <row r="428" spans="1:4" x14ac:dyDescent="0.25">
      <c r="A428" s="1"/>
      <c r="B428" s="6" t="s">
        <v>213</v>
      </c>
      <c r="C428" s="7"/>
      <c r="D428" s="27"/>
    </row>
    <row r="429" spans="1:4" x14ac:dyDescent="0.25">
      <c r="A429" s="1"/>
      <c r="B429" s="6"/>
      <c r="C429" s="7"/>
      <c r="D429" s="27"/>
    </row>
    <row r="430" spans="1:4" x14ac:dyDescent="0.25">
      <c r="A430" s="1"/>
      <c r="B430" s="6" t="s">
        <v>522</v>
      </c>
      <c r="C430" s="7"/>
      <c r="D430" s="27"/>
    </row>
    <row r="431" spans="1:4" x14ac:dyDescent="0.25">
      <c r="A431" s="1"/>
      <c r="B431" s="6"/>
      <c r="C431" s="7"/>
      <c r="D431" s="27"/>
    </row>
    <row r="432" spans="1:4" x14ac:dyDescent="0.25">
      <c r="A432" s="1"/>
      <c r="B432" s="6" t="s">
        <v>214</v>
      </c>
      <c r="C432" s="7"/>
      <c r="D432" s="27"/>
    </row>
    <row r="433" spans="1:4" x14ac:dyDescent="0.25">
      <c r="A433" s="1"/>
      <c r="B433" s="6"/>
      <c r="C433" s="7"/>
      <c r="D433" s="27"/>
    </row>
    <row r="434" spans="1:4" x14ac:dyDescent="0.25">
      <c r="A434" s="1"/>
      <c r="B434" s="6" t="s">
        <v>523</v>
      </c>
      <c r="C434" s="7"/>
      <c r="D434" s="27"/>
    </row>
    <row r="435" spans="1:4" x14ac:dyDescent="0.25">
      <c r="A435" s="1"/>
      <c r="B435" s="6"/>
      <c r="C435" s="7"/>
      <c r="D435" s="27"/>
    </row>
    <row r="436" spans="1:4" x14ac:dyDescent="0.25">
      <c r="A436" s="1"/>
      <c r="B436" s="6" t="s">
        <v>215</v>
      </c>
      <c r="C436" s="7"/>
      <c r="D436" s="27"/>
    </row>
    <row r="437" spans="1:4" x14ac:dyDescent="0.25">
      <c r="A437" s="1"/>
      <c r="B437" s="6"/>
      <c r="C437" s="7"/>
      <c r="D437" s="27"/>
    </row>
    <row r="438" spans="1:4" x14ac:dyDescent="0.25">
      <c r="A438" s="1"/>
      <c r="B438" s="6" t="s">
        <v>216</v>
      </c>
      <c r="C438" s="7"/>
      <c r="D438" s="27"/>
    </row>
    <row r="439" spans="1:4" x14ac:dyDescent="0.25">
      <c r="A439" s="1"/>
      <c r="B439" s="6"/>
      <c r="C439" s="7"/>
      <c r="D439" s="27"/>
    </row>
    <row r="440" spans="1:4" x14ac:dyDescent="0.25">
      <c r="A440" s="1"/>
      <c r="B440" s="6" t="s">
        <v>217</v>
      </c>
      <c r="C440" s="7"/>
      <c r="D440" s="27"/>
    </row>
    <row r="441" spans="1:4" x14ac:dyDescent="0.25">
      <c r="A441" s="1"/>
      <c r="B441" s="6"/>
      <c r="C441" s="7"/>
      <c r="D441" s="27"/>
    </row>
    <row r="442" spans="1:4" x14ac:dyDescent="0.25">
      <c r="A442" s="1"/>
      <c r="B442" s="6" t="s">
        <v>524</v>
      </c>
      <c r="C442" s="7"/>
      <c r="D442" s="27"/>
    </row>
    <row r="443" spans="1:4" x14ac:dyDescent="0.25">
      <c r="A443" s="1"/>
      <c r="B443" s="6"/>
      <c r="C443" s="7"/>
      <c r="D443" s="27"/>
    </row>
    <row r="444" spans="1:4" ht="25" x14ac:dyDescent="0.25">
      <c r="A444" s="1"/>
      <c r="B444" s="6" t="s">
        <v>218</v>
      </c>
      <c r="C444" s="7"/>
      <c r="D444" s="27"/>
    </row>
    <row r="445" spans="1:4" x14ac:dyDescent="0.25">
      <c r="A445" s="1"/>
      <c r="B445" s="6" t="s">
        <v>525</v>
      </c>
      <c r="C445" s="7"/>
      <c r="D445" s="27"/>
    </row>
    <row r="446" spans="1:4" x14ac:dyDescent="0.25">
      <c r="A446" s="1"/>
      <c r="B446" s="6"/>
      <c r="C446" s="7"/>
      <c r="D446" s="27"/>
    </row>
    <row r="447" spans="1:4" x14ac:dyDescent="0.25">
      <c r="A447" s="1"/>
      <c r="B447" s="6" t="s">
        <v>219</v>
      </c>
      <c r="C447" s="7"/>
      <c r="D447" s="27"/>
    </row>
    <row r="448" spans="1:4" x14ac:dyDescent="0.25">
      <c r="A448" s="1"/>
      <c r="B448" s="6"/>
      <c r="C448" s="7"/>
      <c r="D448" s="27"/>
    </row>
    <row r="449" spans="1:4" x14ac:dyDescent="0.25">
      <c r="A449" s="1"/>
      <c r="B449" s="6" t="s">
        <v>220</v>
      </c>
      <c r="C449" s="7"/>
      <c r="D449" s="27"/>
    </row>
    <row r="450" spans="1:4" x14ac:dyDescent="0.25">
      <c r="A450" s="1"/>
      <c r="B450" s="6"/>
      <c r="C450" s="7"/>
      <c r="D450" s="27"/>
    </row>
    <row r="451" spans="1:4" x14ac:dyDescent="0.25">
      <c r="A451" s="1"/>
      <c r="B451" s="6" t="s">
        <v>221</v>
      </c>
      <c r="C451" s="7"/>
      <c r="D451" s="27"/>
    </row>
    <row r="452" spans="1:4" x14ac:dyDescent="0.25">
      <c r="A452" s="1"/>
      <c r="B452" s="6"/>
      <c r="C452" s="7"/>
      <c r="D452" s="27"/>
    </row>
    <row r="453" spans="1:4" x14ac:dyDescent="0.25">
      <c r="A453" s="1"/>
      <c r="B453" s="6" t="s">
        <v>222</v>
      </c>
      <c r="C453" s="7"/>
      <c r="D453" s="27"/>
    </row>
    <row r="454" spans="1:4" x14ac:dyDescent="0.25">
      <c r="A454" s="1"/>
      <c r="B454" s="6"/>
      <c r="C454" s="7"/>
      <c r="D454" s="27"/>
    </row>
    <row r="455" spans="1:4" x14ac:dyDescent="0.25">
      <c r="A455" s="1"/>
      <c r="B455" s="6" t="s">
        <v>223</v>
      </c>
      <c r="C455" s="7"/>
      <c r="D455" s="27"/>
    </row>
    <row r="456" spans="1:4" x14ac:dyDescent="0.25">
      <c r="A456" s="1"/>
      <c r="B456" s="6"/>
      <c r="C456" s="7"/>
      <c r="D456" s="27"/>
    </row>
    <row r="457" spans="1:4" x14ac:dyDescent="0.25">
      <c r="A457" s="1"/>
      <c r="B457" s="6" t="s">
        <v>222</v>
      </c>
      <c r="C457" s="7"/>
      <c r="D457" s="27"/>
    </row>
    <row r="458" spans="1:4" x14ac:dyDescent="0.25">
      <c r="A458" s="1"/>
      <c r="B458" s="6"/>
      <c r="C458" s="7"/>
      <c r="D458" s="27"/>
    </row>
    <row r="459" spans="1:4" x14ac:dyDescent="0.25">
      <c r="A459" s="1"/>
      <c r="B459" s="6" t="s">
        <v>224</v>
      </c>
      <c r="C459" s="7"/>
      <c r="D459" s="27"/>
    </row>
    <row r="460" spans="1:4" x14ac:dyDescent="0.25">
      <c r="A460" s="1"/>
      <c r="B460" s="6"/>
      <c r="C460" s="7"/>
      <c r="D460" s="27"/>
    </row>
    <row r="461" spans="1:4" x14ac:dyDescent="0.25">
      <c r="A461" s="1"/>
      <c r="B461" s="6" t="s">
        <v>222</v>
      </c>
      <c r="C461" s="7"/>
      <c r="D461" s="27"/>
    </row>
    <row r="462" spans="1:4" x14ac:dyDescent="0.25">
      <c r="A462" s="1"/>
      <c r="B462" s="6"/>
      <c r="C462" s="7"/>
      <c r="D462" s="27"/>
    </row>
    <row r="463" spans="1:4" x14ac:dyDescent="0.25">
      <c r="A463" s="1"/>
      <c r="B463" s="6" t="s">
        <v>225</v>
      </c>
      <c r="C463" s="7"/>
      <c r="D463" s="27"/>
    </row>
    <row r="464" spans="1:4" x14ac:dyDescent="0.25">
      <c r="A464" s="1"/>
      <c r="B464" s="6"/>
      <c r="C464" s="7"/>
      <c r="D464" s="27"/>
    </row>
    <row r="465" spans="1:6" x14ac:dyDescent="0.25">
      <c r="A465" s="1">
        <v>102</v>
      </c>
      <c r="B465" s="6" t="s">
        <v>226</v>
      </c>
      <c r="C465" s="7"/>
      <c r="D465" s="27"/>
    </row>
    <row r="466" spans="1:6" x14ac:dyDescent="0.25">
      <c r="A466" s="1"/>
      <c r="B466" s="6"/>
      <c r="C466" s="7"/>
      <c r="D466" s="27"/>
    </row>
    <row r="467" spans="1:6" ht="37.5" x14ac:dyDescent="0.25">
      <c r="A467" s="1"/>
      <c r="B467" s="6" t="s">
        <v>227</v>
      </c>
      <c r="C467" s="7" t="s">
        <v>3</v>
      </c>
      <c r="D467" s="27">
        <v>1</v>
      </c>
      <c r="E467" s="68">
        <v>0</v>
      </c>
      <c r="F467" s="57">
        <f>D467*E467</f>
        <v>0</v>
      </c>
    </row>
    <row r="468" spans="1:6" x14ac:dyDescent="0.25">
      <c r="A468" s="1"/>
      <c r="B468" s="6"/>
      <c r="C468" s="7"/>
      <c r="D468" s="27"/>
    </row>
    <row r="469" spans="1:6" x14ac:dyDescent="0.25">
      <c r="A469" s="1">
        <v>103</v>
      </c>
      <c r="B469" s="6" t="s">
        <v>228</v>
      </c>
      <c r="C469" s="7"/>
      <c r="D469" s="27"/>
    </row>
    <row r="470" spans="1:6" x14ac:dyDescent="0.25">
      <c r="A470" s="1"/>
      <c r="B470" s="6"/>
      <c r="C470" s="7"/>
      <c r="D470" s="27"/>
    </row>
    <row r="471" spans="1:6" ht="125" x14ac:dyDescent="0.25">
      <c r="A471" s="1"/>
      <c r="B471" s="6" t="s">
        <v>229</v>
      </c>
      <c r="C471" s="7" t="s">
        <v>3</v>
      </c>
      <c r="D471" s="27">
        <v>1</v>
      </c>
      <c r="E471" s="68">
        <v>0</v>
      </c>
      <c r="F471" s="57">
        <f>D471*E471</f>
        <v>0</v>
      </c>
    </row>
    <row r="472" spans="1:6" x14ac:dyDescent="0.25">
      <c r="A472" s="1"/>
      <c r="B472" s="6"/>
      <c r="C472" s="7"/>
      <c r="D472" s="27"/>
    </row>
    <row r="473" spans="1:6" x14ac:dyDescent="0.25">
      <c r="A473" s="1">
        <v>104</v>
      </c>
      <c r="B473" s="6" t="s">
        <v>230</v>
      </c>
      <c r="C473" s="7"/>
      <c r="D473" s="27"/>
    </row>
    <row r="474" spans="1:6" x14ac:dyDescent="0.25">
      <c r="A474" s="1"/>
      <c r="B474" s="6"/>
      <c r="C474" s="7"/>
      <c r="D474" s="27"/>
    </row>
    <row r="475" spans="1:6" ht="62.5" x14ac:dyDescent="0.25">
      <c r="A475" s="1"/>
      <c r="B475" s="6" t="s">
        <v>526</v>
      </c>
      <c r="C475" s="7" t="s">
        <v>3</v>
      </c>
      <c r="D475" s="27">
        <v>1</v>
      </c>
      <c r="E475" s="68">
        <v>0</v>
      </c>
      <c r="F475" s="57">
        <f>D475*E475</f>
        <v>0</v>
      </c>
    </row>
    <row r="476" spans="1:6" x14ac:dyDescent="0.25">
      <c r="A476" s="1"/>
      <c r="B476" s="6"/>
      <c r="C476" s="7"/>
      <c r="D476" s="27"/>
    </row>
    <row r="477" spans="1:6" x14ac:dyDescent="0.25">
      <c r="A477" s="1">
        <v>105</v>
      </c>
      <c r="B477" s="6" t="s">
        <v>231</v>
      </c>
      <c r="C477" s="7"/>
      <c r="D477" s="27"/>
    </row>
    <row r="478" spans="1:6" x14ac:dyDescent="0.25">
      <c r="A478" s="1"/>
      <c r="B478" s="6"/>
      <c r="C478" s="7"/>
      <c r="D478" s="27"/>
    </row>
    <row r="479" spans="1:6" ht="194.5" customHeight="1" x14ac:dyDescent="0.25">
      <c r="A479" s="1"/>
      <c r="B479" s="6" t="s">
        <v>527</v>
      </c>
      <c r="C479" s="7"/>
      <c r="D479" s="27"/>
    </row>
    <row r="480" spans="1:6" ht="28.5" customHeight="1" x14ac:dyDescent="0.25">
      <c r="A480" s="1"/>
      <c r="B480" s="6" t="s">
        <v>528</v>
      </c>
      <c r="C480" s="7" t="s">
        <v>3</v>
      </c>
      <c r="D480" s="27">
        <v>1</v>
      </c>
      <c r="E480" s="68">
        <v>0</v>
      </c>
      <c r="F480" s="57">
        <f>D480*E480</f>
        <v>0</v>
      </c>
    </row>
    <row r="481" spans="1:8" x14ac:dyDescent="0.25">
      <c r="A481" s="1"/>
      <c r="B481" s="6"/>
      <c r="C481" s="7"/>
      <c r="D481" s="27"/>
    </row>
    <row r="482" spans="1:8" x14ac:dyDescent="0.25">
      <c r="A482" s="1"/>
      <c r="B482" s="6"/>
      <c r="C482" s="7"/>
      <c r="D482" s="27"/>
    </row>
    <row r="483" spans="1:8" x14ac:dyDescent="0.25">
      <c r="A483" s="1">
        <v>106</v>
      </c>
      <c r="B483" s="6" t="s">
        <v>232</v>
      </c>
      <c r="C483" s="7"/>
      <c r="D483" s="27"/>
    </row>
    <row r="484" spans="1:8" x14ac:dyDescent="0.25">
      <c r="A484" s="1"/>
      <c r="B484" s="6"/>
      <c r="C484" s="7"/>
      <c r="D484" s="27"/>
    </row>
    <row r="485" spans="1:8" ht="25" x14ac:dyDescent="0.25">
      <c r="A485" s="1"/>
      <c r="B485" s="6" t="s">
        <v>233</v>
      </c>
      <c r="C485" s="7"/>
      <c r="D485" s="27"/>
    </row>
    <row r="486" spans="1:8" x14ac:dyDescent="0.25">
      <c r="A486" s="1"/>
      <c r="B486" s="6"/>
      <c r="C486" s="7"/>
      <c r="D486" s="27"/>
    </row>
    <row r="487" spans="1:8" x14ac:dyDescent="0.25">
      <c r="A487" s="1"/>
      <c r="B487" s="6" t="s">
        <v>529</v>
      </c>
      <c r="C487" s="7" t="s">
        <v>3</v>
      </c>
      <c r="D487" s="27">
        <v>1</v>
      </c>
      <c r="E487" s="68">
        <v>0</v>
      </c>
      <c r="F487" s="57">
        <f>D487*E487</f>
        <v>0</v>
      </c>
    </row>
    <row r="488" spans="1:8" x14ac:dyDescent="0.25">
      <c r="A488" s="1"/>
      <c r="B488" s="6"/>
      <c r="C488" s="7"/>
      <c r="D488" s="27"/>
    </row>
    <row r="489" spans="1:8" x14ac:dyDescent="0.25">
      <c r="A489" s="1"/>
      <c r="B489" s="6"/>
      <c r="C489" s="7"/>
      <c r="D489" s="8"/>
    </row>
    <row r="490" spans="1:8" ht="13.5" thickBot="1" x14ac:dyDescent="0.3">
      <c r="A490" s="1"/>
      <c r="B490" s="24" t="s">
        <v>256</v>
      </c>
      <c r="C490" s="7"/>
      <c r="D490" s="44"/>
      <c r="F490" s="62"/>
      <c r="H490" s="9"/>
    </row>
    <row r="491" spans="1:8" ht="13" thickTop="1" x14ac:dyDescent="0.25">
      <c r="A491" s="1"/>
      <c r="B491" s="6"/>
      <c r="C491" s="7"/>
      <c r="D491" s="8"/>
    </row>
    <row r="492" spans="1:8" ht="12.75" hidden="1" customHeight="1" x14ac:dyDescent="0.25">
      <c r="A492" s="1"/>
      <c r="B492" s="6"/>
      <c r="C492" s="7"/>
      <c r="D492" s="8"/>
    </row>
    <row r="493" spans="1:8" x14ac:dyDescent="0.25">
      <c r="A493" s="1"/>
      <c r="B493" s="6"/>
      <c r="C493" s="7"/>
      <c r="D493" s="8"/>
    </row>
    <row r="494" spans="1:8" ht="12.75" hidden="1" customHeight="1" x14ac:dyDescent="0.25">
      <c r="A494" s="1"/>
      <c r="B494" s="6"/>
      <c r="C494" s="7"/>
      <c r="D494" s="8"/>
    </row>
    <row r="495" spans="1:8" ht="13" x14ac:dyDescent="0.25">
      <c r="A495" s="1"/>
      <c r="B495" s="12" t="s">
        <v>257</v>
      </c>
      <c r="C495" s="7"/>
      <c r="D495" s="8"/>
    </row>
    <row r="496" spans="1:8" ht="12.75" hidden="1" customHeight="1" x14ac:dyDescent="0.25">
      <c r="A496" s="1"/>
      <c r="B496" s="12"/>
      <c r="C496" s="7"/>
      <c r="D496" s="8"/>
    </row>
    <row r="497" spans="1:4" ht="13" hidden="1" x14ac:dyDescent="0.25">
      <c r="A497" s="1"/>
      <c r="B497" s="12" t="s">
        <v>259</v>
      </c>
      <c r="C497" s="7"/>
      <c r="D497" s="8"/>
    </row>
    <row r="498" spans="1:4" hidden="1" x14ac:dyDescent="0.25">
      <c r="A498" s="1"/>
      <c r="B498" s="6"/>
      <c r="C498" s="7"/>
      <c r="D498" s="8"/>
    </row>
    <row r="499" spans="1:4" ht="13" hidden="1" x14ac:dyDescent="0.25">
      <c r="A499" s="1"/>
      <c r="B499" s="12" t="s">
        <v>236</v>
      </c>
      <c r="C499" s="7"/>
      <c r="D499" s="8"/>
    </row>
    <row r="500" spans="1:4" hidden="1" x14ac:dyDescent="0.25">
      <c r="A500" s="1"/>
      <c r="B500" s="6"/>
      <c r="C500" s="7"/>
      <c r="D500" s="8"/>
    </row>
    <row r="501" spans="1:4" ht="25" hidden="1" x14ac:dyDescent="0.25">
      <c r="A501" s="1"/>
      <c r="B501" s="13" t="s">
        <v>237</v>
      </c>
      <c r="C501" s="7"/>
      <c r="D501" s="8"/>
    </row>
    <row r="502" spans="1:4" hidden="1" x14ac:dyDescent="0.25">
      <c r="A502" s="1"/>
      <c r="B502" s="6"/>
      <c r="C502" s="7"/>
      <c r="D502" s="8"/>
    </row>
    <row r="503" spans="1:4" ht="13" hidden="1" x14ac:dyDescent="0.25">
      <c r="A503" s="1"/>
      <c r="B503" s="12" t="s">
        <v>238</v>
      </c>
      <c r="C503" s="7"/>
      <c r="D503" s="8"/>
    </row>
    <row r="504" spans="1:4" hidden="1" x14ac:dyDescent="0.25">
      <c r="A504" s="1"/>
      <c r="B504" s="6"/>
      <c r="C504" s="7"/>
      <c r="D504" s="8"/>
    </row>
    <row r="505" spans="1:4" hidden="1" x14ac:dyDescent="0.25">
      <c r="A505" s="1"/>
      <c r="B505" s="25" t="s">
        <v>260</v>
      </c>
      <c r="C505" s="7"/>
      <c r="D505" s="8"/>
    </row>
    <row r="506" spans="1:4" hidden="1" x14ac:dyDescent="0.25">
      <c r="A506" s="1"/>
      <c r="B506" s="6"/>
      <c r="C506" s="7"/>
      <c r="D506" s="8"/>
    </row>
    <row r="507" spans="1:4" ht="25" hidden="1" x14ac:dyDescent="0.25">
      <c r="A507" s="1"/>
      <c r="B507" s="6" t="s">
        <v>261</v>
      </c>
      <c r="C507" s="7"/>
      <c r="D507" s="8"/>
    </row>
    <row r="508" spans="1:4" hidden="1" x14ac:dyDescent="0.25">
      <c r="A508" s="1"/>
      <c r="B508" s="6"/>
      <c r="C508" s="7"/>
      <c r="D508" s="8"/>
    </row>
    <row r="509" spans="1:4" hidden="1" x14ac:dyDescent="0.25">
      <c r="A509" s="1"/>
      <c r="B509" s="25" t="s">
        <v>262</v>
      </c>
      <c r="C509" s="7"/>
      <c r="D509" s="8"/>
    </row>
    <row r="510" spans="1:4" hidden="1" x14ac:dyDescent="0.25">
      <c r="A510" s="1"/>
      <c r="B510" s="6"/>
      <c r="C510" s="7"/>
      <c r="D510" s="8"/>
    </row>
    <row r="511" spans="1:4" ht="37.5" hidden="1" x14ac:dyDescent="0.25">
      <c r="A511" s="1"/>
      <c r="B511" s="6" t="s">
        <v>263</v>
      </c>
      <c r="C511" s="7"/>
      <c r="D511" s="8"/>
    </row>
    <row r="512" spans="1:4" hidden="1" x14ac:dyDescent="0.25">
      <c r="A512" s="1"/>
      <c r="B512" s="6"/>
      <c r="C512" s="7"/>
      <c r="D512" s="8"/>
    </row>
    <row r="513" spans="1:6" hidden="1" x14ac:dyDescent="0.25">
      <c r="A513" s="1"/>
      <c r="B513" s="25" t="s">
        <v>264</v>
      </c>
      <c r="C513" s="7"/>
      <c r="D513" s="8"/>
    </row>
    <row r="514" spans="1:6" hidden="1" x14ac:dyDescent="0.25">
      <c r="A514" s="1"/>
      <c r="B514" s="6"/>
      <c r="C514" s="7"/>
      <c r="D514" s="8"/>
    </row>
    <row r="515" spans="1:6" ht="25" hidden="1" x14ac:dyDescent="0.25">
      <c r="A515" s="1"/>
      <c r="B515" s="6" t="s">
        <v>265</v>
      </c>
      <c r="C515" s="7"/>
      <c r="D515" s="8"/>
    </row>
    <row r="516" spans="1:6" hidden="1" x14ac:dyDescent="0.25">
      <c r="A516" s="1"/>
      <c r="B516" s="6"/>
      <c r="C516" s="7"/>
      <c r="D516" s="8"/>
    </row>
    <row r="517" spans="1:6" hidden="1" x14ac:dyDescent="0.25">
      <c r="A517" s="1"/>
      <c r="B517" s="25" t="s">
        <v>239</v>
      </c>
      <c r="C517" s="7"/>
      <c r="D517" s="8"/>
    </row>
    <row r="518" spans="1:6" hidden="1" x14ac:dyDescent="0.25">
      <c r="A518" s="1"/>
      <c r="B518" s="6"/>
      <c r="C518" s="7"/>
      <c r="D518" s="8"/>
    </row>
    <row r="519" spans="1:6" ht="50" hidden="1" x14ac:dyDescent="0.25">
      <c r="A519" s="1"/>
      <c r="B519" s="6" t="s">
        <v>240</v>
      </c>
      <c r="C519" s="7"/>
      <c r="D519" s="8"/>
    </row>
    <row r="520" spans="1:6" hidden="1" x14ac:dyDescent="0.25">
      <c r="A520" s="1"/>
      <c r="B520" s="6"/>
      <c r="C520" s="7"/>
      <c r="D520" s="8"/>
    </row>
    <row r="521" spans="1:6" hidden="1" x14ac:dyDescent="0.25">
      <c r="A521" s="1"/>
      <c r="B521" s="26" t="s">
        <v>241</v>
      </c>
      <c r="C521" s="7"/>
      <c r="D521" s="8"/>
    </row>
    <row r="522" spans="1:6" x14ac:dyDescent="0.25">
      <c r="A522" s="1"/>
      <c r="B522" s="6"/>
      <c r="C522" s="7"/>
      <c r="D522" s="8"/>
    </row>
    <row r="523" spans="1:6" ht="15.5" customHeight="1" x14ac:dyDescent="0.25">
      <c r="A523" s="1"/>
      <c r="B523" s="12" t="s">
        <v>266</v>
      </c>
      <c r="C523" s="7"/>
      <c r="D523" s="8"/>
    </row>
    <row r="524" spans="1:6" ht="15.5" customHeight="1" x14ac:dyDescent="0.25">
      <c r="A524" s="1"/>
      <c r="B524" s="15" t="s">
        <v>267</v>
      </c>
      <c r="C524" s="7"/>
      <c r="D524" s="8"/>
    </row>
    <row r="525" spans="1:6" ht="10.5" customHeight="1" x14ac:dyDescent="0.25">
      <c r="A525" s="1"/>
      <c r="B525" s="6"/>
      <c r="C525" s="7"/>
      <c r="D525" s="8"/>
    </row>
    <row r="526" spans="1:6" ht="12.75" hidden="1" customHeight="1" x14ac:dyDescent="0.25">
      <c r="A526" s="1"/>
      <c r="B526" s="6"/>
      <c r="C526" s="7"/>
      <c r="D526" s="8"/>
    </row>
    <row r="527" spans="1:6" ht="37.5" x14ac:dyDescent="0.25">
      <c r="A527" s="1">
        <v>1</v>
      </c>
      <c r="B527" s="6" t="s">
        <v>268</v>
      </c>
      <c r="C527" s="7" t="s">
        <v>6</v>
      </c>
      <c r="D527" s="27">
        <v>1</v>
      </c>
      <c r="E527" s="68">
        <v>0</v>
      </c>
      <c r="F527" s="57">
        <f>D527*E527</f>
        <v>0</v>
      </c>
    </row>
    <row r="528" spans="1:6" x14ac:dyDescent="0.25">
      <c r="A528" s="1"/>
      <c r="B528" s="6"/>
      <c r="C528" s="7"/>
      <c r="D528" s="8"/>
    </row>
    <row r="529" spans="1:17" ht="15.5" customHeight="1" x14ac:dyDescent="0.25">
      <c r="A529" s="1"/>
      <c r="B529" s="25" t="s">
        <v>269</v>
      </c>
      <c r="C529" s="7"/>
      <c r="D529" s="8"/>
    </row>
    <row r="530" spans="1:17" x14ac:dyDescent="0.25">
      <c r="A530" s="1"/>
      <c r="B530" s="6"/>
      <c r="C530" s="7"/>
      <c r="D530" s="8"/>
    </row>
    <row r="531" spans="1:17" ht="25" x14ac:dyDescent="0.25">
      <c r="A531" s="1">
        <v>2</v>
      </c>
      <c r="B531" s="6" t="s">
        <v>270</v>
      </c>
      <c r="C531" s="7" t="s">
        <v>6</v>
      </c>
      <c r="D531" s="27">
        <v>5</v>
      </c>
      <c r="E531" s="68">
        <v>0</v>
      </c>
      <c r="F531" s="57">
        <f>D531*E531</f>
        <v>0</v>
      </c>
    </row>
    <row r="532" spans="1:17" x14ac:dyDescent="0.25">
      <c r="A532" s="1"/>
      <c r="B532" s="6"/>
      <c r="C532" s="7"/>
      <c r="D532" s="27"/>
    </row>
    <row r="533" spans="1:17" ht="13.5" thickBot="1" x14ac:dyDescent="0.3">
      <c r="A533" s="1"/>
      <c r="B533" s="24" t="s">
        <v>256</v>
      </c>
      <c r="C533" s="7"/>
      <c r="D533" s="8"/>
      <c r="F533" s="62"/>
    </row>
    <row r="534" spans="1:17" ht="13" thickTop="1" x14ac:dyDescent="0.25">
      <c r="A534" s="1"/>
      <c r="B534" s="6"/>
      <c r="C534" s="7"/>
      <c r="D534" s="8"/>
    </row>
    <row r="535" spans="1:17" ht="13" x14ac:dyDescent="0.25">
      <c r="A535" s="1"/>
      <c r="B535" s="12" t="s">
        <v>258</v>
      </c>
      <c r="C535" s="7"/>
      <c r="D535" s="8"/>
    </row>
    <row r="536" spans="1:17" ht="13" x14ac:dyDescent="0.25">
      <c r="A536" s="1"/>
      <c r="B536" s="12"/>
      <c r="C536" s="7"/>
      <c r="D536" s="8"/>
    </row>
    <row r="537" spans="1:17" ht="13" x14ac:dyDescent="0.25">
      <c r="A537" s="1"/>
      <c r="B537" s="12" t="s">
        <v>272</v>
      </c>
      <c r="C537" s="7"/>
      <c r="D537" s="8"/>
    </row>
    <row r="538" spans="1:17" ht="13" x14ac:dyDescent="0.25">
      <c r="A538" s="1"/>
      <c r="B538" s="12"/>
      <c r="C538" s="7"/>
      <c r="D538" s="8"/>
    </row>
    <row r="539" spans="1:17" ht="13" x14ac:dyDescent="0.25">
      <c r="A539" s="1"/>
      <c r="B539" s="12" t="s">
        <v>252</v>
      </c>
      <c r="C539" s="7"/>
      <c r="D539" s="8"/>
      <c r="H539" s="33"/>
      <c r="I539" s="34"/>
      <c r="J539" s="33"/>
      <c r="L539" s="35"/>
      <c r="N539" s="36"/>
      <c r="O539" s="37"/>
    </row>
    <row r="540" spans="1:17" x14ac:dyDescent="0.25">
      <c r="A540" s="1"/>
      <c r="B540" s="6"/>
      <c r="C540" s="7"/>
      <c r="D540" s="8"/>
      <c r="H540" s="33"/>
      <c r="I540" s="34"/>
      <c r="J540" s="33"/>
      <c r="L540" s="35"/>
      <c r="N540" s="36"/>
      <c r="O540" s="37"/>
    </row>
    <row r="541" spans="1:17" x14ac:dyDescent="0.25">
      <c r="A541" s="1"/>
      <c r="B541" s="25" t="s">
        <v>433</v>
      </c>
      <c r="C541" s="7"/>
      <c r="D541" s="8"/>
      <c r="H541" s="33"/>
      <c r="I541" s="34"/>
      <c r="J541" s="33"/>
      <c r="L541" s="35"/>
      <c r="N541" s="36"/>
      <c r="O541" s="37"/>
    </row>
    <row r="542" spans="1:17" x14ac:dyDescent="0.25">
      <c r="A542" s="1"/>
      <c r="B542" s="6"/>
      <c r="C542" s="7"/>
      <c r="D542" s="8"/>
      <c r="H542" s="39"/>
      <c r="I542" s="34"/>
      <c r="J542" s="33"/>
      <c r="L542" s="35"/>
      <c r="N542" s="36"/>
      <c r="O542" s="37"/>
    </row>
    <row r="543" spans="1:17" x14ac:dyDescent="0.25">
      <c r="A543" s="1">
        <v>1</v>
      </c>
      <c r="B543" s="6" t="s">
        <v>434</v>
      </c>
      <c r="C543" s="7" t="s">
        <v>2</v>
      </c>
      <c r="D543" s="27">
        <v>3</v>
      </c>
      <c r="E543" s="68">
        <v>0</v>
      </c>
      <c r="F543" s="57">
        <f>D543*E543</f>
        <v>0</v>
      </c>
      <c r="H543" s="39"/>
      <c r="I543" s="34"/>
      <c r="J543" s="33">
        <f>1.69+0.95</f>
        <v>2.6399999999999997</v>
      </c>
      <c r="K543" s="38"/>
      <c r="L543" s="35"/>
      <c r="M543" s="35"/>
      <c r="N543" s="37"/>
      <c r="O543" s="37"/>
      <c r="Q543" s="38"/>
    </row>
    <row r="544" spans="1:17" x14ac:dyDescent="0.25">
      <c r="A544" s="1"/>
      <c r="B544" s="6"/>
      <c r="C544" s="7"/>
      <c r="D544" s="8"/>
      <c r="H544" s="33"/>
      <c r="I544" s="34"/>
      <c r="J544" s="33"/>
      <c r="L544" s="35"/>
      <c r="N544" s="36"/>
      <c r="O544" s="37"/>
    </row>
    <row r="545" spans="1:19" ht="13" x14ac:dyDescent="0.25">
      <c r="A545" s="1"/>
      <c r="B545" s="12" t="s">
        <v>435</v>
      </c>
      <c r="C545" s="7"/>
      <c r="D545" s="8"/>
      <c r="H545" s="33"/>
      <c r="I545" s="34"/>
      <c r="J545" s="33"/>
      <c r="L545" s="35"/>
      <c r="N545" s="36"/>
      <c r="O545" s="37"/>
    </row>
    <row r="546" spans="1:19" x14ac:dyDescent="0.25">
      <c r="A546" s="1"/>
      <c r="B546" s="6"/>
      <c r="C546" s="7"/>
      <c r="D546" s="8"/>
      <c r="H546" s="33"/>
      <c r="I546" s="34"/>
      <c r="J546" s="33"/>
      <c r="L546" s="35"/>
      <c r="N546" s="36"/>
      <c r="O546" s="37"/>
    </row>
    <row r="547" spans="1:19" x14ac:dyDescent="0.25">
      <c r="A547" s="1"/>
      <c r="B547" s="25" t="s">
        <v>436</v>
      </c>
      <c r="C547" s="7"/>
      <c r="D547" s="8"/>
      <c r="H547" s="33"/>
      <c r="I547" s="34"/>
      <c r="J547" s="33"/>
      <c r="L547" s="35"/>
      <c r="N547" s="36"/>
      <c r="O547" s="37"/>
    </row>
    <row r="548" spans="1:19" x14ac:dyDescent="0.25">
      <c r="A548" s="1"/>
      <c r="B548" s="6"/>
      <c r="C548" s="7"/>
      <c r="D548" s="8"/>
      <c r="H548" s="33"/>
      <c r="I548" s="34"/>
      <c r="J548" s="33"/>
      <c r="L548" s="35"/>
      <c r="N548" s="36"/>
      <c r="O548" s="37"/>
    </row>
    <row r="549" spans="1:19" x14ac:dyDescent="0.25">
      <c r="A549" s="1">
        <v>2</v>
      </c>
      <c r="B549" s="6" t="s">
        <v>437</v>
      </c>
      <c r="C549" s="7" t="s">
        <v>4</v>
      </c>
      <c r="D549" s="27">
        <v>9</v>
      </c>
      <c r="E549" s="68">
        <v>0</v>
      </c>
      <c r="F549" s="57">
        <f>D549*E549</f>
        <v>0</v>
      </c>
      <c r="H549" s="33"/>
      <c r="I549" s="34"/>
      <c r="J549" s="33"/>
      <c r="K549" s="38"/>
      <c r="L549" s="35"/>
      <c r="M549" s="35"/>
      <c r="N549" s="37"/>
      <c r="O549" s="37"/>
      <c r="Q549" s="38"/>
    </row>
    <row r="550" spans="1:19" x14ac:dyDescent="0.25">
      <c r="A550" s="1"/>
      <c r="B550" s="6"/>
      <c r="C550" s="7"/>
      <c r="D550" s="8"/>
      <c r="H550" s="33"/>
      <c r="I550" s="34"/>
      <c r="J550" s="33"/>
      <c r="L550" s="35"/>
      <c r="N550" s="36"/>
      <c r="O550" s="37"/>
    </row>
    <row r="551" spans="1:19" ht="13" x14ac:dyDescent="0.25">
      <c r="A551" s="1"/>
      <c r="B551" s="12" t="s">
        <v>255</v>
      </c>
      <c r="C551" s="7"/>
      <c r="D551" s="8"/>
      <c r="H551" s="33"/>
      <c r="I551" s="34"/>
      <c r="J551" s="33"/>
      <c r="L551" s="35"/>
      <c r="N551" s="36"/>
      <c r="O551" s="37"/>
    </row>
    <row r="552" spans="1:19" x14ac:dyDescent="0.25">
      <c r="A552" s="1"/>
      <c r="B552" s="6"/>
      <c r="C552" s="7"/>
      <c r="D552" s="8"/>
      <c r="H552" s="33"/>
      <c r="I552" s="34"/>
      <c r="J552" s="33"/>
      <c r="L552" s="35"/>
      <c r="N552" s="36"/>
      <c r="O552" s="37"/>
    </row>
    <row r="553" spans="1:19" ht="25" x14ac:dyDescent="0.25">
      <c r="A553" s="1"/>
      <c r="B553" s="25" t="s">
        <v>274</v>
      </c>
      <c r="C553" s="7"/>
      <c r="D553" s="8"/>
      <c r="H553" s="33"/>
      <c r="I553" s="34"/>
      <c r="J553" s="33"/>
      <c r="L553" s="35"/>
      <c r="N553" s="36"/>
      <c r="O553" s="37"/>
    </row>
    <row r="554" spans="1:19" x14ac:dyDescent="0.25">
      <c r="A554" s="1"/>
      <c r="B554" s="6"/>
      <c r="C554" s="7"/>
      <c r="D554" s="8"/>
      <c r="E554" s="70"/>
      <c r="H554" s="33"/>
      <c r="I554" s="34"/>
      <c r="J554" s="33"/>
      <c r="L554" s="35"/>
      <c r="N554" s="36"/>
      <c r="O554" s="37"/>
      <c r="R554" s="40"/>
    </row>
    <row r="555" spans="1:19" x14ac:dyDescent="0.25">
      <c r="A555" s="1">
        <v>3</v>
      </c>
      <c r="B555" s="6" t="s">
        <v>438</v>
      </c>
      <c r="C555" s="7" t="s">
        <v>2</v>
      </c>
      <c r="D555" s="27">
        <v>2.64</v>
      </c>
      <c r="E555" s="68">
        <v>0</v>
      </c>
      <c r="F555" s="57">
        <f>D555*E555</f>
        <v>0</v>
      </c>
      <c r="H555" s="33"/>
      <c r="I555" s="34"/>
      <c r="J555" s="33"/>
      <c r="K555" s="38"/>
      <c r="L555" s="35"/>
      <c r="M555" s="35"/>
      <c r="N555" s="37"/>
      <c r="O555" s="37"/>
      <c r="P555" s="38"/>
      <c r="R555" s="40"/>
      <c r="S555" s="41"/>
    </row>
    <row r="556" spans="1:19" x14ac:dyDescent="0.25">
      <c r="A556" s="1"/>
      <c r="B556" s="6"/>
      <c r="C556" s="7"/>
      <c r="D556" s="8"/>
      <c r="E556" s="70"/>
      <c r="H556" s="33"/>
      <c r="I556" s="34"/>
      <c r="J556" s="33"/>
      <c r="L556" s="35"/>
      <c r="N556" s="36"/>
      <c r="O556" s="37"/>
      <c r="R556" s="40"/>
    </row>
    <row r="557" spans="1:19" x14ac:dyDescent="0.25">
      <c r="A557" s="1">
        <v>4</v>
      </c>
      <c r="B557" s="6" t="s">
        <v>439</v>
      </c>
      <c r="C557" s="7" t="s">
        <v>2</v>
      </c>
      <c r="D557" s="27">
        <v>1</v>
      </c>
      <c r="E557" s="68">
        <v>0</v>
      </c>
      <c r="F557" s="57">
        <f>D557*E557</f>
        <v>0</v>
      </c>
      <c r="H557" s="33"/>
      <c r="I557" s="34"/>
      <c r="J557" s="33">
        <f>+J543*0.34</f>
        <v>0.89759999999999995</v>
      </c>
      <c r="L557" s="35"/>
      <c r="M557" s="35"/>
      <c r="N557" s="37"/>
      <c r="O557" s="37"/>
      <c r="P557" s="38"/>
      <c r="R557" s="40"/>
      <c r="S557" s="41"/>
    </row>
    <row r="558" spans="1:19" x14ac:dyDescent="0.25">
      <c r="A558" s="1"/>
      <c r="B558" s="6"/>
      <c r="C558" s="7"/>
      <c r="D558" s="8"/>
      <c r="E558" s="70"/>
      <c r="H558" s="33"/>
      <c r="I558" s="34"/>
      <c r="J558" s="33"/>
      <c r="L558" s="35"/>
      <c r="N558" s="36"/>
      <c r="O558" s="37"/>
      <c r="R558" s="40"/>
    </row>
    <row r="559" spans="1:19" ht="13" x14ac:dyDescent="0.25">
      <c r="A559" s="1"/>
      <c r="B559" s="12" t="s">
        <v>255</v>
      </c>
      <c r="C559" s="7"/>
      <c r="D559" s="8"/>
    </row>
    <row r="560" spans="1:19" x14ac:dyDescent="0.25">
      <c r="A560" s="1"/>
      <c r="B560" s="6"/>
      <c r="C560" s="7"/>
      <c r="D560" s="8"/>
    </row>
    <row r="561" spans="1:6" ht="25" x14ac:dyDescent="0.25">
      <c r="A561" s="1"/>
      <c r="B561" s="15" t="s">
        <v>275</v>
      </c>
      <c r="C561" s="7"/>
      <c r="D561" s="8"/>
    </row>
    <row r="562" spans="1:6" ht="12.75" customHeight="1" x14ac:dyDescent="0.25">
      <c r="A562" s="1"/>
      <c r="B562" s="6"/>
      <c r="C562" s="7"/>
      <c r="D562" s="8"/>
    </row>
    <row r="563" spans="1:6" ht="12" customHeight="1" x14ac:dyDescent="0.25">
      <c r="A563" s="1">
        <v>5</v>
      </c>
      <c r="B563" s="6" t="s">
        <v>276</v>
      </c>
      <c r="C563" s="7" t="s">
        <v>4</v>
      </c>
      <c r="D563" s="27">
        <v>14</v>
      </c>
      <c r="E563" s="68">
        <v>0</v>
      </c>
      <c r="F563" s="57">
        <f>D563*E563</f>
        <v>0</v>
      </c>
    </row>
    <row r="564" spans="1:6" x14ac:dyDescent="0.25">
      <c r="A564" s="1"/>
      <c r="B564" s="6"/>
      <c r="C564" s="7"/>
      <c r="D564" s="8"/>
      <c r="E564" s="70"/>
    </row>
    <row r="565" spans="1:6" x14ac:dyDescent="0.25">
      <c r="A565" s="1"/>
      <c r="B565" s="6"/>
      <c r="C565" s="7"/>
      <c r="D565" s="8"/>
    </row>
    <row r="566" spans="1:6" ht="13.5" thickBot="1" x14ac:dyDescent="0.3">
      <c r="A566" s="1"/>
      <c r="B566" s="24" t="s">
        <v>256</v>
      </c>
      <c r="C566" s="7"/>
      <c r="D566" s="8"/>
      <c r="F566" s="62"/>
    </row>
    <row r="567" spans="1:6" ht="13" thickTop="1" x14ac:dyDescent="0.25">
      <c r="A567" s="1"/>
      <c r="B567" s="6"/>
      <c r="C567" s="7"/>
      <c r="D567" s="8"/>
    </row>
    <row r="568" spans="1:6" ht="13" x14ac:dyDescent="0.25">
      <c r="A568" s="1"/>
      <c r="B568" s="12" t="s">
        <v>271</v>
      </c>
      <c r="C568" s="7"/>
      <c r="D568" s="8"/>
    </row>
    <row r="569" spans="1:6" ht="13" x14ac:dyDescent="0.25">
      <c r="A569" s="1"/>
      <c r="B569" s="12"/>
      <c r="C569" s="7"/>
      <c r="D569" s="8"/>
    </row>
    <row r="570" spans="1:6" ht="13" x14ac:dyDescent="0.25">
      <c r="A570" s="1"/>
      <c r="B570" s="12" t="s">
        <v>278</v>
      </c>
      <c r="C570" s="7"/>
      <c r="D570" s="8"/>
    </row>
    <row r="571" spans="1:6" hidden="1" x14ac:dyDescent="0.25">
      <c r="A571" s="1"/>
      <c r="B571" s="6"/>
      <c r="C571" s="7"/>
      <c r="D571" s="8"/>
    </row>
    <row r="572" spans="1:6" ht="13" hidden="1" x14ac:dyDescent="0.25">
      <c r="A572" s="1"/>
      <c r="B572" s="12" t="s">
        <v>236</v>
      </c>
      <c r="C572" s="7"/>
      <c r="D572" s="8"/>
    </row>
    <row r="573" spans="1:6" hidden="1" x14ac:dyDescent="0.25">
      <c r="A573" s="1"/>
      <c r="B573" s="6"/>
      <c r="C573" s="7"/>
      <c r="D573" s="8"/>
    </row>
    <row r="574" spans="1:6" ht="25" hidden="1" x14ac:dyDescent="0.25">
      <c r="A574" s="1"/>
      <c r="B574" s="6" t="s">
        <v>237</v>
      </c>
      <c r="C574" s="7"/>
      <c r="D574" s="8"/>
    </row>
    <row r="575" spans="1:6" hidden="1" x14ac:dyDescent="0.25">
      <c r="A575" s="1"/>
      <c r="B575" s="6"/>
      <c r="C575" s="7"/>
      <c r="D575" s="8"/>
    </row>
    <row r="576" spans="1:6" ht="13" hidden="1" x14ac:dyDescent="0.25">
      <c r="A576" s="1"/>
      <c r="B576" s="12" t="s">
        <v>238</v>
      </c>
      <c r="C576" s="7"/>
      <c r="D576" s="8"/>
    </row>
    <row r="577" spans="1:6" hidden="1" x14ac:dyDescent="0.25">
      <c r="A577" s="1"/>
      <c r="B577" s="6"/>
      <c r="C577" s="7"/>
      <c r="D577" s="8"/>
    </row>
    <row r="578" spans="1:6" hidden="1" x14ac:dyDescent="0.25">
      <c r="A578" s="1"/>
      <c r="B578" s="25" t="s">
        <v>239</v>
      </c>
      <c r="C578" s="7"/>
      <c r="D578" s="8"/>
    </row>
    <row r="579" spans="1:6" hidden="1" x14ac:dyDescent="0.25">
      <c r="A579" s="1"/>
      <c r="B579" s="6"/>
      <c r="C579" s="7"/>
      <c r="D579" s="8"/>
    </row>
    <row r="580" spans="1:6" ht="50" hidden="1" x14ac:dyDescent="0.25">
      <c r="A580" s="1"/>
      <c r="B580" s="6" t="s">
        <v>240</v>
      </c>
      <c r="C580" s="7"/>
      <c r="D580" s="8"/>
    </row>
    <row r="581" spans="1:6" hidden="1" x14ac:dyDescent="0.25">
      <c r="A581" s="1"/>
      <c r="B581" s="6"/>
      <c r="C581" s="7"/>
      <c r="D581" s="8"/>
    </row>
    <row r="582" spans="1:6" hidden="1" x14ac:dyDescent="0.25">
      <c r="A582" s="1"/>
      <c r="B582" s="26" t="s">
        <v>241</v>
      </c>
      <c r="C582" s="7"/>
      <c r="D582" s="8"/>
    </row>
    <row r="583" spans="1:6" hidden="1" x14ac:dyDescent="0.25">
      <c r="A583" s="1"/>
      <c r="B583" s="6"/>
      <c r="C583" s="7"/>
      <c r="D583" s="8"/>
    </row>
    <row r="584" spans="1:6" ht="13" hidden="1" x14ac:dyDescent="0.25">
      <c r="A584" s="1"/>
      <c r="B584" s="12" t="s">
        <v>278</v>
      </c>
      <c r="C584" s="7"/>
      <c r="D584" s="8"/>
    </row>
    <row r="585" spans="1:6" ht="13" x14ac:dyDescent="0.25">
      <c r="A585" s="1"/>
      <c r="B585" s="12"/>
      <c r="C585" s="7"/>
      <c r="D585" s="8"/>
    </row>
    <row r="586" spans="1:6" ht="13" x14ac:dyDescent="0.25">
      <c r="A586" s="1"/>
      <c r="B586" s="12" t="s">
        <v>279</v>
      </c>
      <c r="C586" s="7"/>
      <c r="D586" s="8"/>
    </row>
    <row r="587" spans="1:6" x14ac:dyDescent="0.25">
      <c r="A587" s="1"/>
      <c r="B587" s="6"/>
      <c r="C587" s="7"/>
      <c r="D587" s="8"/>
    </row>
    <row r="588" spans="1:6" ht="25" x14ac:dyDescent="0.25">
      <c r="A588" s="1"/>
      <c r="B588" s="25" t="s">
        <v>280</v>
      </c>
      <c r="C588" s="7"/>
      <c r="D588" s="8"/>
    </row>
    <row r="589" spans="1:6" x14ac:dyDescent="0.25">
      <c r="A589" s="1"/>
      <c r="B589" s="6"/>
      <c r="C589" s="7"/>
      <c r="D589" s="8"/>
    </row>
    <row r="590" spans="1:6" x14ac:dyDescent="0.25">
      <c r="A590" s="1">
        <v>1</v>
      </c>
      <c r="B590" s="6" t="s">
        <v>281</v>
      </c>
      <c r="C590" s="7" t="s">
        <v>4</v>
      </c>
      <c r="D590" s="27">
        <v>121</v>
      </c>
      <c r="E590" s="68">
        <v>0</v>
      </c>
      <c r="F590" s="57">
        <f>D590*E590</f>
        <v>0</v>
      </c>
    </row>
    <row r="591" spans="1:6" x14ac:dyDescent="0.25">
      <c r="A591" s="1"/>
      <c r="B591" s="6"/>
      <c r="C591" s="7"/>
      <c r="D591" s="8"/>
    </row>
    <row r="592" spans="1:6" ht="25" x14ac:dyDescent="0.25">
      <c r="A592" s="1"/>
      <c r="B592" s="25" t="s">
        <v>282</v>
      </c>
      <c r="C592" s="7"/>
      <c r="D592" s="8"/>
    </row>
    <row r="593" spans="1:15" x14ac:dyDescent="0.25">
      <c r="A593" s="1"/>
      <c r="B593" s="6"/>
      <c r="C593" s="7"/>
      <c r="D593" s="8"/>
    </row>
    <row r="594" spans="1:15" x14ac:dyDescent="0.25">
      <c r="A594" s="1">
        <v>2</v>
      </c>
      <c r="B594" s="6" t="s">
        <v>283</v>
      </c>
      <c r="C594" s="7" t="s">
        <v>4</v>
      </c>
      <c r="D594" s="27">
        <v>83</v>
      </c>
      <c r="E594" s="68">
        <v>0</v>
      </c>
      <c r="F594" s="57">
        <f>D594*E594</f>
        <v>0</v>
      </c>
    </row>
    <row r="595" spans="1:15" x14ac:dyDescent="0.25">
      <c r="A595" s="1"/>
      <c r="B595" s="6"/>
      <c r="C595" s="7"/>
      <c r="D595" s="8"/>
    </row>
    <row r="596" spans="1:15" x14ac:dyDescent="0.25">
      <c r="A596" s="1"/>
      <c r="B596" s="6"/>
      <c r="C596" s="7"/>
      <c r="D596" s="8"/>
    </row>
    <row r="597" spans="1:15" ht="13.5" thickBot="1" x14ac:dyDescent="0.3">
      <c r="A597" s="1"/>
      <c r="B597" s="24" t="s">
        <v>256</v>
      </c>
      <c r="C597" s="7"/>
      <c r="D597" s="8"/>
      <c r="F597" s="62"/>
    </row>
    <row r="598" spans="1:15" ht="13" thickTop="1" x14ac:dyDescent="0.25">
      <c r="A598" s="1"/>
      <c r="B598" s="6"/>
      <c r="C598" s="7"/>
      <c r="D598" s="8"/>
    </row>
    <row r="599" spans="1:15" ht="13" x14ac:dyDescent="0.25">
      <c r="A599" s="1"/>
      <c r="B599" s="12" t="s">
        <v>277</v>
      </c>
      <c r="C599" s="7"/>
      <c r="D599" s="8"/>
      <c r="H599" s="33"/>
      <c r="I599" s="34"/>
      <c r="J599" s="33"/>
      <c r="L599" s="35"/>
      <c r="N599" s="36"/>
      <c r="O599" s="37"/>
    </row>
    <row r="600" spans="1:15" ht="13" x14ac:dyDescent="0.25">
      <c r="A600" s="1"/>
      <c r="B600" s="12"/>
      <c r="C600" s="7"/>
      <c r="D600" s="8"/>
      <c r="H600" s="33"/>
      <c r="I600" s="34"/>
      <c r="J600" s="33"/>
      <c r="L600" s="35"/>
      <c r="N600" s="36"/>
      <c r="O600" s="37"/>
    </row>
    <row r="601" spans="1:15" ht="13" x14ac:dyDescent="0.25">
      <c r="A601" s="1"/>
      <c r="B601" s="12" t="s">
        <v>463</v>
      </c>
      <c r="C601" s="7"/>
      <c r="D601" s="8"/>
      <c r="H601" s="33"/>
      <c r="I601" s="34"/>
      <c r="J601" s="33"/>
      <c r="L601" s="35"/>
      <c r="N601" s="36"/>
      <c r="O601" s="37"/>
    </row>
    <row r="602" spans="1:15" x14ac:dyDescent="0.25">
      <c r="A602" s="1"/>
      <c r="B602" s="6"/>
      <c r="C602" s="7"/>
      <c r="D602" s="8"/>
      <c r="H602" s="33"/>
      <c r="I602" s="34"/>
      <c r="J602" s="33"/>
      <c r="L602" s="35"/>
      <c r="N602" s="36"/>
      <c r="O602" s="37"/>
    </row>
    <row r="603" spans="1:15" x14ac:dyDescent="0.25">
      <c r="A603" s="1"/>
      <c r="B603" s="25" t="s">
        <v>273</v>
      </c>
      <c r="C603" s="7"/>
      <c r="D603" s="8"/>
      <c r="H603" s="33"/>
      <c r="I603" s="34"/>
      <c r="J603" s="33"/>
      <c r="L603" s="35"/>
      <c r="N603" s="36"/>
      <c r="O603" s="37"/>
    </row>
    <row r="604" spans="1:15" x14ac:dyDescent="0.25">
      <c r="A604" s="1"/>
      <c r="B604" s="6"/>
      <c r="C604" s="7"/>
      <c r="D604" s="8"/>
      <c r="H604" s="33"/>
      <c r="I604" s="34"/>
      <c r="J604" s="33"/>
      <c r="L604" s="35"/>
      <c r="N604" s="36"/>
      <c r="O604" s="37"/>
    </row>
    <row r="605" spans="1:15" x14ac:dyDescent="0.25">
      <c r="A605" s="1">
        <v>1</v>
      </c>
      <c r="B605" s="6" t="s">
        <v>464</v>
      </c>
      <c r="C605" s="7" t="s">
        <v>4</v>
      </c>
      <c r="D605" s="27">
        <v>27</v>
      </c>
      <c r="E605" s="68">
        <v>0</v>
      </c>
      <c r="F605" s="57">
        <f>D605*E605</f>
        <v>0</v>
      </c>
      <c r="H605" s="39"/>
      <c r="I605" s="49">
        <v>27.5</v>
      </c>
      <c r="J605" s="33"/>
      <c r="L605" s="35"/>
      <c r="M605" s="35"/>
      <c r="N605" s="37"/>
      <c r="O605" s="37"/>
    </row>
    <row r="606" spans="1:15" ht="12.75" hidden="1" customHeight="1" x14ac:dyDescent="0.25">
      <c r="A606" s="1"/>
      <c r="B606" s="6"/>
      <c r="C606" s="7"/>
      <c r="D606" s="8"/>
    </row>
    <row r="607" spans="1:15" ht="12.75" customHeight="1" x14ac:dyDescent="0.25">
      <c r="A607" s="1"/>
      <c r="B607" s="6"/>
      <c r="C607" s="7"/>
      <c r="D607" s="8"/>
    </row>
    <row r="608" spans="1:15" x14ac:dyDescent="0.25">
      <c r="A608" s="1">
        <v>2</v>
      </c>
      <c r="B608" s="6" t="s">
        <v>465</v>
      </c>
      <c r="C608" s="7" t="s">
        <v>4</v>
      </c>
      <c r="D608" s="27">
        <f>+D605</f>
        <v>27</v>
      </c>
      <c r="E608" s="68">
        <v>0</v>
      </c>
      <c r="F608" s="57">
        <f>D608*E608</f>
        <v>0</v>
      </c>
    </row>
    <row r="609" spans="1:15" x14ac:dyDescent="0.25">
      <c r="A609" s="1"/>
      <c r="B609" s="6"/>
      <c r="C609" s="7"/>
      <c r="D609" s="8"/>
      <c r="H609" s="33"/>
      <c r="I609" s="34"/>
      <c r="J609" s="33"/>
      <c r="L609" s="35"/>
      <c r="N609" s="36"/>
      <c r="O609" s="37"/>
    </row>
    <row r="610" spans="1:15" ht="13.5" thickBot="1" x14ac:dyDescent="0.3">
      <c r="A610" s="1"/>
      <c r="B610" s="24" t="s">
        <v>256</v>
      </c>
      <c r="C610" s="7"/>
      <c r="D610" s="8"/>
      <c r="F610" s="62"/>
      <c r="H610" s="33"/>
      <c r="I610" s="34"/>
      <c r="J610" s="33"/>
      <c r="L610" s="35"/>
      <c r="N610" s="36"/>
      <c r="O610" s="43">
        <f>SUM(O597:O608)</f>
        <v>0</v>
      </c>
    </row>
    <row r="611" spans="1:15" ht="13" thickTop="1" x14ac:dyDescent="0.25">
      <c r="A611" s="1"/>
      <c r="B611" s="6"/>
      <c r="C611" s="7"/>
      <c r="D611" s="8"/>
      <c r="H611" s="33"/>
      <c r="I611" s="34"/>
      <c r="J611" s="33"/>
      <c r="L611" s="35"/>
      <c r="N611" s="36"/>
      <c r="O611" s="37"/>
    </row>
    <row r="612" spans="1:15" x14ac:dyDescent="0.25">
      <c r="A612" s="1"/>
      <c r="B612" s="6"/>
      <c r="C612" s="7"/>
      <c r="D612" s="8"/>
      <c r="H612" s="33"/>
      <c r="I612" s="34"/>
      <c r="J612" s="33"/>
      <c r="L612" s="35"/>
      <c r="N612" s="36"/>
      <c r="O612" s="37"/>
    </row>
    <row r="613" spans="1:15" ht="13" x14ac:dyDescent="0.25">
      <c r="A613" s="1"/>
      <c r="B613" s="12" t="s">
        <v>462</v>
      </c>
      <c r="C613" s="7"/>
      <c r="D613" s="8"/>
      <c r="H613" s="33"/>
      <c r="I613" s="34"/>
      <c r="J613" s="33"/>
      <c r="L613" s="35"/>
      <c r="N613" s="36"/>
      <c r="O613" s="37"/>
    </row>
    <row r="614" spans="1:15" ht="13" x14ac:dyDescent="0.25">
      <c r="A614" s="1"/>
      <c r="B614" s="12"/>
      <c r="C614" s="7"/>
      <c r="D614" s="8"/>
      <c r="H614" s="33"/>
      <c r="I614" s="34"/>
      <c r="J614" s="33"/>
      <c r="L614" s="35"/>
      <c r="N614" s="36"/>
      <c r="O614" s="37"/>
    </row>
    <row r="615" spans="1:15" ht="13" x14ac:dyDescent="0.25">
      <c r="A615" s="1"/>
      <c r="B615" s="12" t="s">
        <v>447</v>
      </c>
      <c r="C615" s="7"/>
      <c r="D615" s="8"/>
      <c r="H615" s="33"/>
      <c r="I615" s="34"/>
      <c r="J615" s="33"/>
      <c r="L615" s="35"/>
      <c r="N615" s="36"/>
      <c r="O615" s="37"/>
    </row>
    <row r="616" spans="1:15" x14ac:dyDescent="0.25">
      <c r="A616" s="1"/>
      <c r="B616" s="6"/>
      <c r="C616" s="7"/>
      <c r="D616" s="8"/>
      <c r="H616" s="33"/>
      <c r="I616" s="34"/>
      <c r="J616" s="33"/>
      <c r="L616" s="35"/>
      <c r="N616" s="36"/>
      <c r="O616" s="37"/>
    </row>
    <row r="617" spans="1:15" ht="13" hidden="1" x14ac:dyDescent="0.25">
      <c r="A617" s="1"/>
      <c r="B617" s="12" t="s">
        <v>236</v>
      </c>
      <c r="C617" s="7"/>
      <c r="D617" s="8"/>
      <c r="H617" s="33"/>
      <c r="I617" s="34"/>
      <c r="J617" s="33"/>
      <c r="L617" s="35"/>
      <c r="N617" s="36"/>
      <c r="O617" s="37"/>
    </row>
    <row r="618" spans="1:15" hidden="1" x14ac:dyDescent="0.25">
      <c r="A618" s="1"/>
      <c r="B618" s="6"/>
      <c r="C618" s="7"/>
      <c r="D618" s="8"/>
      <c r="H618" s="33"/>
      <c r="I618" s="34"/>
      <c r="J618" s="33"/>
      <c r="L618" s="35"/>
      <c r="N618" s="36"/>
      <c r="O618" s="37"/>
    </row>
    <row r="619" spans="1:15" ht="25" hidden="1" x14ac:dyDescent="0.25">
      <c r="A619" s="1"/>
      <c r="B619" s="13" t="s">
        <v>237</v>
      </c>
      <c r="C619" s="7"/>
      <c r="D619" s="8"/>
      <c r="H619" s="33"/>
      <c r="I619" s="34"/>
      <c r="J619" s="33"/>
      <c r="L619" s="35"/>
      <c r="N619" s="36"/>
      <c r="O619" s="37"/>
    </row>
    <row r="620" spans="1:15" hidden="1" x14ac:dyDescent="0.25">
      <c r="A620" s="1"/>
      <c r="B620" s="6"/>
      <c r="C620" s="7"/>
      <c r="D620" s="8"/>
      <c r="H620" s="33"/>
      <c r="I620" s="34"/>
      <c r="J620" s="33"/>
      <c r="L620" s="35"/>
      <c r="N620" s="36"/>
      <c r="O620" s="37"/>
    </row>
    <row r="621" spans="1:15" ht="13" hidden="1" x14ac:dyDescent="0.25">
      <c r="A621" s="1"/>
      <c r="B621" s="12" t="s">
        <v>238</v>
      </c>
      <c r="C621" s="7"/>
      <c r="D621" s="8"/>
      <c r="H621" s="33"/>
      <c r="I621" s="34"/>
      <c r="J621" s="33"/>
      <c r="L621" s="35"/>
      <c r="N621" s="36"/>
      <c r="O621" s="37"/>
    </row>
    <row r="622" spans="1:15" hidden="1" x14ac:dyDescent="0.25">
      <c r="A622" s="1"/>
      <c r="B622" s="6"/>
      <c r="C622" s="7"/>
      <c r="D622" s="8"/>
      <c r="H622" s="33"/>
      <c r="I622" s="34"/>
      <c r="J622" s="33"/>
      <c r="L622" s="35"/>
      <c r="N622" s="36"/>
      <c r="O622" s="37"/>
    </row>
    <row r="623" spans="1:15" hidden="1" x14ac:dyDescent="0.25">
      <c r="A623" s="1"/>
      <c r="B623" s="25" t="s">
        <v>448</v>
      </c>
      <c r="C623" s="7"/>
      <c r="D623" s="8"/>
      <c r="H623" s="33"/>
      <c r="I623" s="34"/>
      <c r="J623" s="33"/>
      <c r="L623" s="35"/>
      <c r="N623" s="36"/>
      <c r="O623" s="37"/>
    </row>
    <row r="624" spans="1:15" hidden="1" x14ac:dyDescent="0.25">
      <c r="A624" s="1"/>
      <c r="B624" s="6"/>
      <c r="C624" s="7"/>
      <c r="D624" s="8"/>
      <c r="H624" s="33"/>
      <c r="I624" s="34"/>
      <c r="J624" s="33"/>
      <c r="L624" s="35"/>
      <c r="N624" s="36"/>
      <c r="O624" s="37"/>
    </row>
    <row r="625" spans="1:15" ht="25" hidden="1" x14ac:dyDescent="0.25">
      <c r="A625" s="1"/>
      <c r="B625" s="6" t="s">
        <v>449</v>
      </c>
      <c r="C625" s="7"/>
      <c r="D625" s="8"/>
      <c r="H625" s="33"/>
      <c r="I625" s="34"/>
      <c r="J625" s="33"/>
      <c r="L625" s="35"/>
      <c r="N625" s="36"/>
      <c r="O625" s="37"/>
    </row>
    <row r="626" spans="1:15" hidden="1" x14ac:dyDescent="0.25">
      <c r="A626" s="1"/>
      <c r="B626" s="6"/>
      <c r="C626" s="7"/>
      <c r="D626" s="8"/>
      <c r="H626" s="33"/>
      <c r="I626" s="34"/>
      <c r="J626" s="33"/>
      <c r="L626" s="35"/>
      <c r="N626" s="36"/>
      <c r="O626" s="37"/>
    </row>
    <row r="627" spans="1:15" ht="25" hidden="1" x14ac:dyDescent="0.25">
      <c r="A627" s="1"/>
      <c r="B627" s="6" t="s">
        <v>450</v>
      </c>
      <c r="C627" s="7"/>
      <c r="D627" s="8"/>
      <c r="H627" s="33"/>
      <c r="I627" s="34"/>
      <c r="J627" s="33"/>
      <c r="L627" s="35"/>
      <c r="N627" s="36"/>
      <c r="O627" s="37"/>
    </row>
    <row r="628" spans="1:15" hidden="1" x14ac:dyDescent="0.25">
      <c r="A628" s="1"/>
      <c r="B628" s="6"/>
      <c r="C628" s="7"/>
      <c r="D628" s="8"/>
      <c r="H628" s="33"/>
      <c r="I628" s="34"/>
      <c r="J628" s="33"/>
      <c r="L628" s="35"/>
      <c r="N628" s="36"/>
      <c r="O628" s="37"/>
    </row>
    <row r="629" spans="1:15" hidden="1" x14ac:dyDescent="0.25">
      <c r="A629" s="1"/>
      <c r="B629" s="6" t="s">
        <v>451</v>
      </c>
      <c r="C629" s="7"/>
      <c r="D629" s="8"/>
      <c r="H629" s="33"/>
      <c r="I629" s="34"/>
      <c r="J629" s="33"/>
      <c r="L629" s="35"/>
      <c r="N629" s="36"/>
      <c r="O629" s="37"/>
    </row>
    <row r="630" spans="1:15" hidden="1" x14ac:dyDescent="0.25">
      <c r="A630" s="1"/>
      <c r="B630" s="6"/>
      <c r="C630" s="7"/>
      <c r="D630" s="8"/>
      <c r="H630" s="33"/>
      <c r="I630" s="34"/>
      <c r="J630" s="33"/>
      <c r="L630" s="35"/>
      <c r="N630" s="36"/>
      <c r="O630" s="37"/>
    </row>
    <row r="631" spans="1:15" hidden="1" x14ac:dyDescent="0.25">
      <c r="A631" s="1"/>
      <c r="B631" s="25" t="s">
        <v>239</v>
      </c>
      <c r="C631" s="7"/>
      <c r="D631" s="8"/>
      <c r="H631" s="33"/>
      <c r="I631" s="34"/>
      <c r="J631" s="33"/>
      <c r="L631" s="35"/>
      <c r="N631" s="36"/>
      <c r="O631" s="37"/>
    </row>
    <row r="632" spans="1:15" hidden="1" x14ac:dyDescent="0.25">
      <c r="A632" s="1"/>
      <c r="B632" s="6"/>
      <c r="C632" s="7"/>
      <c r="D632" s="8"/>
      <c r="H632" s="33"/>
      <c r="I632" s="34"/>
      <c r="J632" s="33"/>
      <c r="L632" s="35"/>
      <c r="N632" s="36"/>
      <c r="O632" s="37"/>
    </row>
    <row r="633" spans="1:15" ht="50" hidden="1" x14ac:dyDescent="0.25">
      <c r="A633" s="1"/>
      <c r="B633" s="6" t="s">
        <v>452</v>
      </c>
      <c r="C633" s="7"/>
      <c r="D633" s="8"/>
      <c r="H633" s="33"/>
      <c r="I633" s="34"/>
      <c r="J633" s="33"/>
      <c r="L633" s="35"/>
      <c r="N633" s="36"/>
      <c r="O633" s="37"/>
    </row>
    <row r="634" spans="1:15" hidden="1" x14ac:dyDescent="0.25">
      <c r="A634" s="1"/>
      <c r="B634" s="6"/>
      <c r="C634" s="7"/>
      <c r="D634" s="8"/>
      <c r="H634" s="33"/>
      <c r="I634" s="34"/>
      <c r="J634" s="33"/>
      <c r="L634" s="35"/>
      <c r="N634" s="36"/>
      <c r="O634" s="37"/>
    </row>
    <row r="635" spans="1:15" hidden="1" x14ac:dyDescent="0.25">
      <c r="A635" s="1"/>
      <c r="B635" s="26" t="s">
        <v>453</v>
      </c>
      <c r="C635" s="7"/>
      <c r="D635" s="8"/>
      <c r="H635" s="33"/>
      <c r="I635" s="34"/>
      <c r="J635" s="33"/>
      <c r="L635" s="35"/>
      <c r="N635" s="36"/>
      <c r="O635" s="37"/>
    </row>
    <row r="636" spans="1:15" ht="13" x14ac:dyDescent="0.25">
      <c r="A636" s="1"/>
      <c r="B636" s="12" t="s">
        <v>454</v>
      </c>
      <c r="C636" s="7"/>
      <c r="D636" s="8"/>
      <c r="H636" s="33"/>
      <c r="I636" s="34"/>
      <c r="J636" s="33"/>
      <c r="L636" s="35"/>
      <c r="N636" s="36"/>
      <c r="O636" s="37"/>
    </row>
    <row r="637" spans="1:15" ht="13" x14ac:dyDescent="0.25">
      <c r="A637" s="1"/>
      <c r="B637" s="12"/>
      <c r="C637" s="7"/>
      <c r="D637" s="8"/>
      <c r="H637" s="33"/>
      <c r="I637" s="34"/>
      <c r="J637" s="33"/>
      <c r="L637" s="35"/>
      <c r="N637" s="36"/>
      <c r="O637" s="37"/>
    </row>
    <row r="638" spans="1:15" x14ac:dyDescent="0.25">
      <c r="A638" s="1"/>
      <c r="B638" s="25" t="s">
        <v>455</v>
      </c>
      <c r="C638" s="7"/>
      <c r="D638" s="8"/>
      <c r="H638" s="33"/>
      <c r="I638" s="34"/>
      <c r="J638" s="33"/>
      <c r="L638" s="35"/>
      <c r="N638" s="36"/>
      <c r="O638" s="37"/>
    </row>
    <row r="639" spans="1:15" x14ac:dyDescent="0.25">
      <c r="A639" s="1"/>
      <c r="B639" s="25"/>
      <c r="C639" s="7"/>
      <c r="D639" s="8"/>
      <c r="H639" s="33"/>
      <c r="I639" s="34"/>
      <c r="J639" s="33"/>
      <c r="L639" s="35"/>
      <c r="N639" s="36"/>
      <c r="O639" s="37"/>
    </row>
    <row r="640" spans="1:15" ht="14.5" x14ac:dyDescent="0.35">
      <c r="A640" s="1">
        <v>1</v>
      </c>
      <c r="B640" s="42" t="s">
        <v>456</v>
      </c>
      <c r="C640" s="7" t="s">
        <v>4</v>
      </c>
      <c r="D640" s="27">
        <f>55+40</f>
        <v>95</v>
      </c>
      <c r="E640" s="68">
        <v>0</v>
      </c>
      <c r="F640" s="57">
        <f>D640*E640</f>
        <v>0</v>
      </c>
      <c r="H640" s="33"/>
      <c r="I640" s="34"/>
      <c r="J640" s="33"/>
      <c r="K640" s="5">
        <v>40</v>
      </c>
      <c r="L640" s="35">
        <v>1120</v>
      </c>
      <c r="M640" s="35"/>
      <c r="N640" s="37">
        <v>40</v>
      </c>
      <c r="O640" s="37">
        <v>1120</v>
      </c>
    </row>
    <row r="641" spans="1:15" ht="12.75" hidden="1" customHeight="1" x14ac:dyDescent="0.25">
      <c r="A641" s="1"/>
      <c r="B641" s="12"/>
      <c r="C641" s="7"/>
      <c r="D641" s="8"/>
      <c r="H641" s="33"/>
      <c r="I641" s="34"/>
      <c r="J641" s="33"/>
      <c r="L641" s="35"/>
      <c r="N641" s="36"/>
      <c r="O641" s="37"/>
    </row>
    <row r="642" spans="1:15" ht="12.75" hidden="1" customHeight="1" x14ac:dyDescent="0.25">
      <c r="A642" s="1"/>
      <c r="B642" s="25" t="s">
        <v>273</v>
      </c>
      <c r="C642" s="7"/>
      <c r="D642" s="8"/>
      <c r="H642" s="33"/>
      <c r="I642" s="34"/>
      <c r="J642" s="33"/>
      <c r="L642" s="35"/>
      <c r="N642" s="36"/>
      <c r="O642" s="37"/>
    </row>
    <row r="643" spans="1:15" x14ac:dyDescent="0.25">
      <c r="A643" s="1"/>
      <c r="B643" s="6"/>
      <c r="C643" s="7"/>
      <c r="D643" s="8"/>
      <c r="H643" s="33"/>
      <c r="I643" s="34"/>
      <c r="J643" s="33"/>
      <c r="L643" s="35"/>
      <c r="N643" s="36"/>
      <c r="O643" s="37"/>
    </row>
    <row r="644" spans="1:15" x14ac:dyDescent="0.25">
      <c r="A644" s="1"/>
      <c r="B644" s="25" t="s">
        <v>273</v>
      </c>
      <c r="C644" s="7"/>
      <c r="D644" s="44"/>
      <c r="H644" s="37"/>
    </row>
    <row r="645" spans="1:15" x14ac:dyDescent="0.25">
      <c r="A645" s="1"/>
      <c r="B645" s="6"/>
      <c r="C645" s="7"/>
      <c r="D645" s="44"/>
      <c r="H645" s="37"/>
    </row>
    <row r="646" spans="1:15" x14ac:dyDescent="0.25">
      <c r="A646" s="1">
        <v>2</v>
      </c>
      <c r="B646" s="6" t="s">
        <v>457</v>
      </c>
      <c r="C646" s="7" t="s">
        <v>2</v>
      </c>
      <c r="D646" s="27">
        <v>21</v>
      </c>
      <c r="E646" s="68">
        <v>0</v>
      </c>
      <c r="F646" s="57">
        <f>D646*E646</f>
        <v>0</v>
      </c>
      <c r="H646" s="33"/>
      <c r="I646" s="34"/>
      <c r="J646" s="33"/>
      <c r="K646" s="5">
        <f>143*0.15</f>
        <v>21.45</v>
      </c>
      <c r="L646" s="35"/>
      <c r="M646" s="35"/>
      <c r="N646" s="37"/>
      <c r="O646" s="37"/>
    </row>
    <row r="647" spans="1:15" x14ac:dyDescent="0.25">
      <c r="A647" s="1"/>
      <c r="B647" s="6"/>
      <c r="C647" s="7"/>
      <c r="D647" s="8"/>
      <c r="H647" s="33"/>
      <c r="I647" s="34"/>
      <c r="J647" s="33"/>
      <c r="L647" s="35"/>
      <c r="N647" s="36"/>
      <c r="O647" s="37"/>
    </row>
    <row r="648" spans="1:15" x14ac:dyDescent="0.25">
      <c r="A648" s="1">
        <v>3</v>
      </c>
      <c r="B648" s="6" t="s">
        <v>458</v>
      </c>
      <c r="C648" s="7" t="s">
        <v>6</v>
      </c>
      <c r="D648" s="27">
        <v>116</v>
      </c>
      <c r="E648" s="68">
        <v>0</v>
      </c>
      <c r="F648" s="57">
        <f>D648*E648</f>
        <v>0</v>
      </c>
      <c r="H648" s="33"/>
      <c r="I648" s="34"/>
      <c r="J648" s="33"/>
      <c r="K648" s="5">
        <f>232*0.5</f>
        <v>116</v>
      </c>
      <c r="L648" s="35"/>
      <c r="M648" s="35"/>
      <c r="N648" s="37"/>
      <c r="O648" s="37"/>
    </row>
    <row r="649" spans="1:15" x14ac:dyDescent="0.25">
      <c r="A649" s="1"/>
      <c r="B649" s="6"/>
      <c r="C649" s="7"/>
      <c r="D649" s="8"/>
      <c r="H649" s="33"/>
      <c r="I649" s="34"/>
      <c r="J649" s="33"/>
      <c r="L649" s="35"/>
      <c r="N649" s="36"/>
      <c r="O649" s="37"/>
    </row>
    <row r="650" spans="1:15" ht="13" x14ac:dyDescent="0.25">
      <c r="A650" s="1"/>
      <c r="B650" s="12" t="s">
        <v>459</v>
      </c>
      <c r="C650" s="7"/>
      <c r="D650" s="8"/>
      <c r="H650" s="33"/>
      <c r="I650" s="34"/>
      <c r="J650" s="33"/>
      <c r="L650" s="35"/>
      <c r="N650" s="36"/>
      <c r="O650" s="37"/>
    </row>
    <row r="651" spans="1:15" x14ac:dyDescent="0.25">
      <c r="A651" s="1"/>
      <c r="B651" s="6"/>
      <c r="C651" s="7"/>
      <c r="D651" s="8"/>
      <c r="H651" s="33"/>
      <c r="I651" s="34"/>
      <c r="J651" s="33"/>
      <c r="L651" s="35"/>
      <c r="N651" s="36"/>
      <c r="O651" s="37"/>
    </row>
    <row r="652" spans="1:15" x14ac:dyDescent="0.25">
      <c r="A652" s="1"/>
      <c r="B652" s="25" t="s">
        <v>460</v>
      </c>
      <c r="C652" s="7"/>
      <c r="D652" s="8"/>
      <c r="H652" s="33"/>
      <c r="I652" s="34"/>
      <c r="J652" s="33"/>
      <c r="L652" s="35"/>
      <c r="N652" s="36"/>
      <c r="O652" s="37"/>
    </row>
    <row r="653" spans="1:15" x14ac:dyDescent="0.25">
      <c r="A653" s="1"/>
      <c r="B653" s="6"/>
      <c r="C653" s="7"/>
      <c r="D653" s="8"/>
      <c r="H653" s="33"/>
      <c r="I653" s="34"/>
      <c r="J653" s="33"/>
      <c r="L653" s="35"/>
      <c r="N653" s="36"/>
      <c r="O653" s="37"/>
    </row>
    <row r="654" spans="1:15" x14ac:dyDescent="0.25">
      <c r="A654" s="1">
        <v>4</v>
      </c>
      <c r="B654" s="6" t="s">
        <v>461</v>
      </c>
      <c r="C654" s="7" t="s">
        <v>4</v>
      </c>
      <c r="D654" s="27">
        <v>8</v>
      </c>
      <c r="E654" s="68">
        <v>0</v>
      </c>
      <c r="F654" s="57">
        <f>D654*E654</f>
        <v>0</v>
      </c>
      <c r="H654" s="33"/>
      <c r="I654" s="34"/>
      <c r="J654" s="33"/>
      <c r="K654" s="5">
        <v>55</v>
      </c>
      <c r="L654" s="35"/>
      <c r="M654" s="35"/>
      <c r="N654" s="37"/>
      <c r="O654" s="37"/>
    </row>
    <row r="655" spans="1:15" ht="12.75" customHeight="1" x14ac:dyDescent="0.25">
      <c r="A655" s="1"/>
      <c r="B655" s="6"/>
      <c r="C655" s="7"/>
      <c r="D655" s="8"/>
      <c r="H655" s="33"/>
      <c r="I655" s="34"/>
      <c r="J655" s="33"/>
      <c r="L655" s="35"/>
      <c r="N655" s="36"/>
      <c r="O655" s="37"/>
    </row>
    <row r="656" spans="1:15" x14ac:dyDescent="0.25">
      <c r="A656" s="1"/>
      <c r="B656" s="6"/>
      <c r="C656" s="7"/>
      <c r="D656" s="8"/>
      <c r="H656" s="33"/>
      <c r="I656" s="34"/>
      <c r="J656" s="33"/>
      <c r="L656" s="35"/>
      <c r="N656" s="36"/>
      <c r="O656" s="37"/>
    </row>
    <row r="657" spans="1:15" ht="13.5" thickBot="1" x14ac:dyDescent="0.3">
      <c r="A657" s="1"/>
      <c r="B657" s="24" t="s">
        <v>256</v>
      </c>
      <c r="C657" s="7"/>
      <c r="D657" s="8"/>
      <c r="F657" s="62"/>
      <c r="H657" s="33"/>
      <c r="I657" s="34"/>
      <c r="J657" s="33"/>
      <c r="L657" s="35"/>
      <c r="N657" s="36"/>
      <c r="O657" s="43">
        <f>SUM(O642:O655)</f>
        <v>0</v>
      </c>
    </row>
    <row r="658" spans="1:15" ht="13" thickTop="1" x14ac:dyDescent="0.25">
      <c r="A658" s="1"/>
      <c r="B658" s="6"/>
      <c r="C658" s="7"/>
      <c r="D658" s="8"/>
      <c r="H658" s="33"/>
      <c r="I658" s="34"/>
      <c r="J658" s="33"/>
      <c r="L658" s="35"/>
      <c r="N658" s="36"/>
      <c r="O658" s="37"/>
    </row>
    <row r="659" spans="1:15" ht="13" x14ac:dyDescent="0.25">
      <c r="A659" s="1"/>
      <c r="B659" s="12" t="s">
        <v>446</v>
      </c>
      <c r="C659" s="7"/>
      <c r="D659" s="8"/>
    </row>
    <row r="660" spans="1:15" ht="13" x14ac:dyDescent="0.25">
      <c r="A660" s="1"/>
      <c r="B660" s="12"/>
      <c r="C660" s="7"/>
      <c r="D660" s="8"/>
    </row>
    <row r="661" spans="1:15" ht="13" x14ac:dyDescent="0.25">
      <c r="A661" s="1"/>
      <c r="B661" s="12" t="s">
        <v>285</v>
      </c>
      <c r="C661" s="7"/>
      <c r="D661" s="8"/>
    </row>
    <row r="662" spans="1:15" ht="12.75" hidden="1" customHeight="1" x14ac:dyDescent="0.25">
      <c r="A662" s="1"/>
      <c r="B662" s="12"/>
      <c r="C662" s="7"/>
      <c r="D662" s="8"/>
    </row>
    <row r="663" spans="1:15" x14ac:dyDescent="0.25">
      <c r="A663" s="1"/>
      <c r="B663" s="6"/>
      <c r="C663" s="7"/>
      <c r="D663" s="8"/>
    </row>
    <row r="664" spans="1:15" ht="13" x14ac:dyDescent="0.25">
      <c r="A664" s="1"/>
      <c r="B664" s="12" t="s">
        <v>287</v>
      </c>
      <c r="C664" s="7"/>
      <c r="D664" s="8"/>
    </row>
    <row r="665" spans="1:15" x14ac:dyDescent="0.25">
      <c r="A665" s="1"/>
      <c r="B665" s="6"/>
      <c r="C665" s="7"/>
      <c r="D665" s="8"/>
    </row>
    <row r="666" spans="1:15" ht="12.75" hidden="1" customHeight="1" x14ac:dyDescent="0.25">
      <c r="A666" s="1"/>
      <c r="B666" s="25" t="s">
        <v>286</v>
      </c>
      <c r="C666" s="7"/>
      <c r="D666" s="8"/>
    </row>
    <row r="667" spans="1:15" ht="12.75" hidden="1" customHeight="1" x14ac:dyDescent="0.25">
      <c r="A667" s="1"/>
      <c r="B667" s="6"/>
      <c r="C667" s="7"/>
      <c r="D667" s="8"/>
    </row>
    <row r="668" spans="1:15" x14ac:dyDescent="0.25">
      <c r="A668" s="1"/>
      <c r="B668" s="25" t="s">
        <v>472</v>
      </c>
      <c r="C668" s="7"/>
      <c r="D668" s="8"/>
    </row>
    <row r="669" spans="1:15" x14ac:dyDescent="0.25">
      <c r="A669" s="1"/>
      <c r="B669" s="6"/>
      <c r="C669" s="7"/>
      <c r="D669" s="8"/>
    </row>
    <row r="670" spans="1:15" ht="25" x14ac:dyDescent="0.25">
      <c r="A670" s="1">
        <v>1</v>
      </c>
      <c r="B670" s="6" t="s">
        <v>288</v>
      </c>
      <c r="C670" s="7" t="s">
        <v>6</v>
      </c>
      <c r="D670" s="27">
        <v>6</v>
      </c>
      <c r="E670" s="68">
        <v>0</v>
      </c>
      <c r="F670" s="57">
        <f>D670*E670</f>
        <v>0</v>
      </c>
    </row>
    <row r="671" spans="1:15" x14ac:dyDescent="0.25">
      <c r="A671" s="1"/>
      <c r="B671" s="6"/>
      <c r="C671" s="7"/>
      <c r="D671" s="8"/>
    </row>
    <row r="672" spans="1:15" x14ac:dyDescent="0.25">
      <c r="A672" s="1">
        <v>2</v>
      </c>
      <c r="B672" s="6" t="s">
        <v>289</v>
      </c>
      <c r="C672" s="7" t="s">
        <v>6</v>
      </c>
      <c r="D672" s="27">
        <v>1</v>
      </c>
      <c r="E672" s="68">
        <v>0</v>
      </c>
      <c r="F672" s="57">
        <f>D672*E672</f>
        <v>0</v>
      </c>
    </row>
    <row r="673" spans="1:6" x14ac:dyDescent="0.25">
      <c r="A673" s="1"/>
      <c r="B673" s="6"/>
      <c r="C673" s="7"/>
      <c r="D673" s="8"/>
      <c r="E673" s="71"/>
    </row>
    <row r="674" spans="1:6" x14ac:dyDescent="0.25">
      <c r="A674" s="1">
        <v>3</v>
      </c>
      <c r="B674" s="6" t="s">
        <v>290</v>
      </c>
      <c r="C674" s="7" t="s">
        <v>6</v>
      </c>
      <c r="D674" s="27">
        <v>2</v>
      </c>
      <c r="E674" s="68">
        <v>0</v>
      </c>
      <c r="F674" s="57">
        <f>D674*E674</f>
        <v>0</v>
      </c>
    </row>
    <row r="675" spans="1:6" x14ac:dyDescent="0.25">
      <c r="A675" s="1"/>
      <c r="B675" s="6"/>
      <c r="C675" s="7"/>
      <c r="D675" s="8"/>
    </row>
    <row r="676" spans="1:6" ht="13" x14ac:dyDescent="0.25">
      <c r="A676" s="1"/>
      <c r="B676" s="12" t="s">
        <v>291</v>
      </c>
      <c r="C676" s="7"/>
      <c r="D676" s="8"/>
    </row>
    <row r="677" spans="1:6" x14ac:dyDescent="0.25">
      <c r="A677" s="1"/>
      <c r="B677" s="6"/>
      <c r="C677" s="7"/>
      <c r="D677" s="8"/>
    </row>
    <row r="678" spans="1:6" x14ac:dyDescent="0.25">
      <c r="A678" s="1"/>
      <c r="B678" s="25" t="s">
        <v>472</v>
      </c>
      <c r="C678" s="7"/>
      <c r="D678" s="8"/>
    </row>
    <row r="679" spans="1:6" x14ac:dyDescent="0.25">
      <c r="A679" s="1"/>
      <c r="B679" s="6"/>
      <c r="C679" s="7"/>
      <c r="D679" s="8"/>
    </row>
    <row r="680" spans="1:6" x14ac:dyDescent="0.25">
      <c r="A680" s="1">
        <v>4</v>
      </c>
      <c r="B680" s="6" t="s">
        <v>292</v>
      </c>
      <c r="C680" s="7" t="s">
        <v>6</v>
      </c>
      <c r="D680" s="27">
        <v>1</v>
      </c>
      <c r="E680" s="68">
        <v>0</v>
      </c>
      <c r="F680" s="57">
        <f>D680*E680</f>
        <v>0</v>
      </c>
    </row>
    <row r="681" spans="1:6" x14ac:dyDescent="0.25">
      <c r="A681" s="1"/>
      <c r="B681" s="6"/>
      <c r="C681" s="7"/>
      <c r="D681" s="8"/>
    </row>
    <row r="682" spans="1:6" ht="13" x14ac:dyDescent="0.25">
      <c r="A682" s="1"/>
      <c r="B682" s="12" t="s">
        <v>293</v>
      </c>
      <c r="C682" s="7"/>
      <c r="D682" s="8"/>
    </row>
    <row r="683" spans="1:6" x14ac:dyDescent="0.25">
      <c r="A683" s="1"/>
      <c r="B683" s="6"/>
      <c r="C683" s="7"/>
      <c r="D683" s="8"/>
    </row>
    <row r="684" spans="1:6" x14ac:dyDescent="0.25">
      <c r="A684" s="1"/>
      <c r="B684" s="25" t="s">
        <v>472</v>
      </c>
      <c r="C684" s="7"/>
      <c r="D684" s="8"/>
    </row>
    <row r="685" spans="1:6" x14ac:dyDescent="0.25">
      <c r="A685" s="1"/>
      <c r="B685" s="6"/>
      <c r="C685" s="7"/>
      <c r="D685" s="8"/>
    </row>
    <row r="686" spans="1:6" x14ac:dyDescent="0.25">
      <c r="A686" s="1">
        <v>5</v>
      </c>
      <c r="B686" s="6" t="s">
        <v>294</v>
      </c>
      <c r="C686" s="7" t="s">
        <v>6</v>
      </c>
      <c r="D686" s="27">
        <v>1</v>
      </c>
      <c r="E686" s="68">
        <v>0</v>
      </c>
      <c r="F686" s="57">
        <f>D686*E686</f>
        <v>0</v>
      </c>
    </row>
    <row r="687" spans="1:6" x14ac:dyDescent="0.25">
      <c r="A687" s="1"/>
      <c r="B687" s="6"/>
      <c r="C687" s="7"/>
      <c r="D687" s="8"/>
    </row>
    <row r="688" spans="1:6" x14ac:dyDescent="0.25">
      <c r="A688" s="1">
        <v>6</v>
      </c>
      <c r="B688" s="6" t="s">
        <v>295</v>
      </c>
      <c r="C688" s="7" t="s">
        <v>6</v>
      </c>
      <c r="D688" s="27">
        <v>1</v>
      </c>
      <c r="E688" s="68">
        <v>0</v>
      </c>
      <c r="F688" s="57">
        <f>D688*E688</f>
        <v>0</v>
      </c>
    </row>
    <row r="689" spans="1:6" x14ac:dyDescent="0.25">
      <c r="A689" s="1"/>
      <c r="B689" s="6"/>
      <c r="C689" s="7"/>
      <c r="D689" s="8"/>
    </row>
    <row r="690" spans="1:6" x14ac:dyDescent="0.25">
      <c r="A690" s="1">
        <v>7</v>
      </c>
      <c r="B690" s="6" t="s">
        <v>296</v>
      </c>
      <c r="C690" s="7" t="s">
        <v>6</v>
      </c>
      <c r="D690" s="27">
        <v>1</v>
      </c>
      <c r="E690" s="68">
        <v>0</v>
      </c>
      <c r="F690" s="57">
        <f>D690*E690</f>
        <v>0</v>
      </c>
    </row>
    <row r="691" spans="1:6" x14ac:dyDescent="0.25">
      <c r="A691" s="1"/>
      <c r="B691" s="6"/>
      <c r="C691" s="7"/>
      <c r="D691" s="8"/>
    </row>
    <row r="692" spans="1:6" ht="13" x14ac:dyDescent="0.25">
      <c r="A692" s="1"/>
      <c r="B692" s="12" t="s">
        <v>297</v>
      </c>
      <c r="C692" s="7"/>
      <c r="D692" s="8"/>
    </row>
    <row r="693" spans="1:6" x14ac:dyDescent="0.25">
      <c r="A693" s="1"/>
      <c r="B693" s="6"/>
      <c r="C693" s="7"/>
      <c r="D693" s="8"/>
    </row>
    <row r="694" spans="1:6" x14ac:dyDescent="0.25">
      <c r="A694" s="1"/>
      <c r="B694" s="25" t="s">
        <v>474</v>
      </c>
      <c r="C694" s="7"/>
      <c r="D694" s="8"/>
    </row>
    <row r="695" spans="1:6" x14ac:dyDescent="0.25">
      <c r="A695" s="1"/>
      <c r="B695" s="6"/>
      <c r="C695" s="7"/>
      <c r="D695" s="8"/>
    </row>
    <row r="696" spans="1:6" x14ac:dyDescent="0.25">
      <c r="A696" s="1">
        <v>8</v>
      </c>
      <c r="B696" s="6" t="s">
        <v>298</v>
      </c>
      <c r="C696" s="7" t="s">
        <v>6</v>
      </c>
      <c r="D696" s="27">
        <v>1</v>
      </c>
      <c r="E696" s="68">
        <v>0</v>
      </c>
      <c r="F696" s="57">
        <f>D696*E696</f>
        <v>0</v>
      </c>
    </row>
    <row r="697" spans="1:6" x14ac:dyDescent="0.25">
      <c r="A697" s="1"/>
      <c r="B697" s="6"/>
      <c r="C697" s="7"/>
      <c r="D697" s="8"/>
    </row>
    <row r="698" spans="1:6" x14ac:dyDescent="0.25">
      <c r="A698" s="1">
        <v>9</v>
      </c>
      <c r="B698" s="6" t="s">
        <v>299</v>
      </c>
      <c r="C698" s="7" t="s">
        <v>6</v>
      </c>
      <c r="D698" s="27">
        <v>1</v>
      </c>
      <c r="E698" s="68">
        <v>0</v>
      </c>
      <c r="F698" s="57">
        <f>D698*E698</f>
        <v>0</v>
      </c>
    </row>
    <row r="699" spans="1:6" x14ac:dyDescent="0.25">
      <c r="A699" s="1"/>
      <c r="B699" s="6"/>
      <c r="C699" s="7"/>
      <c r="D699" s="8"/>
    </row>
    <row r="700" spans="1:6" x14ac:dyDescent="0.25">
      <c r="A700" s="1"/>
      <c r="B700" s="25" t="s">
        <v>473</v>
      </c>
      <c r="C700" s="7"/>
      <c r="D700" s="8"/>
    </row>
    <row r="701" spans="1:6" x14ac:dyDescent="0.25">
      <c r="A701" s="1"/>
      <c r="B701" s="6"/>
      <c r="C701" s="7"/>
      <c r="D701" s="8"/>
    </row>
    <row r="702" spans="1:6" x14ac:dyDescent="0.25">
      <c r="A702" s="1">
        <v>10</v>
      </c>
      <c r="B702" s="6" t="s">
        <v>300</v>
      </c>
      <c r="C702" s="7" t="s">
        <v>6</v>
      </c>
      <c r="D702" s="27">
        <v>12</v>
      </c>
      <c r="E702" s="68">
        <v>0</v>
      </c>
      <c r="F702" s="57">
        <f>D702*E702</f>
        <v>0</v>
      </c>
    </row>
    <row r="703" spans="1:6" x14ac:dyDescent="0.25">
      <c r="A703" s="1"/>
      <c r="B703" s="6"/>
      <c r="C703" s="7"/>
      <c r="D703" s="8"/>
    </row>
    <row r="704" spans="1:6" ht="13" x14ac:dyDescent="0.25">
      <c r="A704" s="1"/>
      <c r="B704" s="12" t="s">
        <v>301</v>
      </c>
      <c r="C704" s="7"/>
      <c r="D704" s="8"/>
    </row>
    <row r="705" spans="1:6" x14ac:dyDescent="0.25">
      <c r="A705" s="1"/>
      <c r="B705" s="6"/>
      <c r="C705" s="7"/>
      <c r="D705" s="8"/>
    </row>
    <row r="706" spans="1:6" x14ac:dyDescent="0.25">
      <c r="A706" s="1"/>
      <c r="B706" s="25" t="s">
        <v>472</v>
      </c>
      <c r="C706" s="7"/>
      <c r="D706" s="8"/>
    </row>
    <row r="707" spans="1:6" x14ac:dyDescent="0.25">
      <c r="A707" s="1"/>
      <c r="B707" s="6"/>
      <c r="C707" s="7"/>
      <c r="D707" s="8"/>
    </row>
    <row r="708" spans="1:6" x14ac:dyDescent="0.25">
      <c r="A708" s="1">
        <v>11</v>
      </c>
      <c r="B708" s="6" t="s">
        <v>302</v>
      </c>
      <c r="C708" s="7" t="s">
        <v>6</v>
      </c>
      <c r="D708" s="27">
        <v>6</v>
      </c>
      <c r="E708" s="68">
        <v>0</v>
      </c>
      <c r="F708" s="57">
        <f>D708*E708</f>
        <v>0</v>
      </c>
    </row>
    <row r="709" spans="1:6" x14ac:dyDescent="0.25">
      <c r="A709" s="1"/>
      <c r="B709" s="6"/>
      <c r="C709" s="7"/>
      <c r="D709" s="8"/>
    </row>
    <row r="710" spans="1:6" ht="13.5" thickBot="1" x14ac:dyDescent="0.3">
      <c r="A710" s="1"/>
      <c r="B710" s="24" t="s">
        <v>256</v>
      </c>
      <c r="C710" s="7"/>
      <c r="D710" s="8"/>
      <c r="F710" s="62"/>
    </row>
    <row r="711" spans="1:6" ht="13" thickTop="1" x14ac:dyDescent="0.25">
      <c r="A711" s="1"/>
      <c r="B711" s="6"/>
      <c r="C711" s="7"/>
      <c r="D711" s="8"/>
    </row>
    <row r="712" spans="1:6" ht="13" x14ac:dyDescent="0.25">
      <c r="A712" s="1"/>
      <c r="B712" s="12" t="s">
        <v>284</v>
      </c>
      <c r="C712" s="7"/>
      <c r="D712" s="8"/>
    </row>
    <row r="713" spans="1:6" ht="13" x14ac:dyDescent="0.25">
      <c r="A713" s="1"/>
      <c r="B713" s="12"/>
      <c r="C713" s="7"/>
      <c r="D713" s="8"/>
    </row>
    <row r="714" spans="1:6" ht="13" x14ac:dyDescent="0.25">
      <c r="A714" s="1"/>
      <c r="B714" s="12" t="s">
        <v>304</v>
      </c>
      <c r="C714" s="7"/>
      <c r="D714" s="8"/>
    </row>
    <row r="715" spans="1:6" x14ac:dyDescent="0.25">
      <c r="A715" s="1"/>
      <c r="B715" s="6"/>
      <c r="C715" s="7"/>
      <c r="D715" s="8"/>
    </row>
    <row r="716" spans="1:6" ht="13" x14ac:dyDescent="0.25">
      <c r="A716" s="1"/>
      <c r="B716" s="12" t="s">
        <v>305</v>
      </c>
      <c r="C716" s="7"/>
      <c r="D716" s="8"/>
    </row>
    <row r="717" spans="1:6" x14ac:dyDescent="0.25">
      <c r="A717" s="1"/>
      <c r="B717" s="6"/>
      <c r="C717" s="7"/>
      <c r="D717" s="8"/>
    </row>
    <row r="718" spans="1:6" x14ac:dyDescent="0.25">
      <c r="A718" s="1"/>
      <c r="B718" s="25" t="s">
        <v>306</v>
      </c>
      <c r="C718" s="7"/>
      <c r="D718" s="8"/>
    </row>
    <row r="719" spans="1:6" x14ac:dyDescent="0.25">
      <c r="A719" s="1"/>
      <c r="B719" s="6"/>
      <c r="C719" s="7"/>
      <c r="D719" s="8"/>
    </row>
    <row r="720" spans="1:6" ht="39.75" customHeight="1" x14ac:dyDescent="0.25">
      <c r="A720" s="1">
        <v>1</v>
      </c>
      <c r="B720" s="6" t="s">
        <v>307</v>
      </c>
      <c r="C720" s="7" t="s">
        <v>6</v>
      </c>
      <c r="D720" s="27">
        <v>1</v>
      </c>
      <c r="E720" s="68">
        <v>0</v>
      </c>
      <c r="F720" s="57">
        <f>D720*E720</f>
        <v>0</v>
      </c>
    </row>
    <row r="721" spans="1:6" x14ac:dyDescent="0.25">
      <c r="A721" s="1"/>
      <c r="B721" s="6"/>
      <c r="C721" s="7"/>
      <c r="D721" s="8"/>
    </row>
    <row r="722" spans="1:6" ht="66.75" customHeight="1" x14ac:dyDescent="0.25">
      <c r="A722" s="1">
        <v>2</v>
      </c>
      <c r="B722" s="6" t="s">
        <v>475</v>
      </c>
      <c r="C722" s="7" t="s">
        <v>6</v>
      </c>
      <c r="D722" s="27">
        <v>1</v>
      </c>
      <c r="E722" s="68">
        <v>0</v>
      </c>
      <c r="F722" s="57">
        <f>D722*E722</f>
        <v>0</v>
      </c>
    </row>
    <row r="723" spans="1:6" x14ac:dyDescent="0.25">
      <c r="A723" s="1"/>
      <c r="B723" s="6"/>
      <c r="C723" s="7"/>
      <c r="D723" s="8"/>
    </row>
    <row r="724" spans="1:6" ht="13.5" thickBot="1" x14ac:dyDescent="0.3">
      <c r="A724" s="1"/>
      <c r="B724" s="24" t="s">
        <v>256</v>
      </c>
      <c r="C724" s="7"/>
      <c r="D724" s="8"/>
      <c r="F724" s="62"/>
    </row>
    <row r="725" spans="1:6" ht="13.5" thickTop="1" x14ac:dyDescent="0.25">
      <c r="A725" s="1"/>
      <c r="B725" s="12"/>
      <c r="C725" s="7"/>
      <c r="D725" s="8"/>
    </row>
    <row r="726" spans="1:6" ht="13" x14ac:dyDescent="0.25">
      <c r="A726" s="1"/>
      <c r="B726" s="12" t="s">
        <v>303</v>
      </c>
      <c r="C726" s="7"/>
      <c r="D726" s="8"/>
    </row>
    <row r="727" spans="1:6" ht="13" x14ac:dyDescent="0.25">
      <c r="A727" s="1"/>
      <c r="B727" s="12"/>
      <c r="C727" s="7"/>
      <c r="D727" s="8"/>
    </row>
    <row r="728" spans="1:6" ht="13" x14ac:dyDescent="0.25">
      <c r="A728" s="1"/>
      <c r="B728" s="12" t="s">
        <v>309</v>
      </c>
      <c r="C728" s="7"/>
      <c r="D728" s="8"/>
    </row>
    <row r="729" spans="1:6" x14ac:dyDescent="0.25">
      <c r="A729" s="1"/>
      <c r="B729" s="6"/>
      <c r="C729" s="7"/>
      <c r="D729" s="8"/>
    </row>
    <row r="730" spans="1:6" ht="37.5" x14ac:dyDescent="0.25">
      <c r="A730" s="1"/>
      <c r="B730" s="15" t="s">
        <v>310</v>
      </c>
      <c r="C730" s="7"/>
      <c r="D730" s="8"/>
    </row>
    <row r="731" spans="1:6" x14ac:dyDescent="0.25">
      <c r="A731" s="1"/>
      <c r="B731" s="6"/>
      <c r="C731" s="7"/>
      <c r="D731" s="8"/>
    </row>
    <row r="732" spans="1:6" x14ac:dyDescent="0.25">
      <c r="A732" s="1">
        <v>1</v>
      </c>
      <c r="B732" s="6" t="s">
        <v>311</v>
      </c>
      <c r="C732" s="7" t="s">
        <v>2</v>
      </c>
      <c r="D732" s="27">
        <v>95</v>
      </c>
      <c r="E732" s="68">
        <v>0</v>
      </c>
      <c r="F732" s="57">
        <f>D732*E732</f>
        <v>0</v>
      </c>
    </row>
    <row r="733" spans="1:6" x14ac:dyDescent="0.25">
      <c r="A733" s="1"/>
      <c r="B733" s="6"/>
      <c r="C733" s="7"/>
      <c r="D733" s="8"/>
    </row>
    <row r="734" spans="1:6" ht="13.5" thickBot="1" x14ac:dyDescent="0.3">
      <c r="A734" s="1"/>
      <c r="B734" s="24" t="s">
        <v>256</v>
      </c>
      <c r="C734" s="7"/>
      <c r="D734" s="8"/>
      <c r="F734" s="62"/>
    </row>
    <row r="735" spans="1:6" ht="13" thickTop="1" x14ac:dyDescent="0.25">
      <c r="A735" s="1"/>
      <c r="B735" s="6"/>
      <c r="C735" s="7"/>
      <c r="D735" s="8"/>
    </row>
    <row r="736" spans="1:6" ht="13" x14ac:dyDescent="0.25">
      <c r="A736" s="1"/>
      <c r="B736" s="12" t="s">
        <v>308</v>
      </c>
      <c r="C736" s="7"/>
      <c r="D736" s="8"/>
    </row>
    <row r="737" spans="1:15" ht="13" x14ac:dyDescent="0.25">
      <c r="A737" s="1"/>
      <c r="B737" s="12"/>
      <c r="C737" s="7"/>
      <c r="D737" s="8"/>
    </row>
    <row r="738" spans="1:15" ht="13" x14ac:dyDescent="0.25">
      <c r="A738" s="1"/>
      <c r="B738" s="12" t="s">
        <v>313</v>
      </c>
      <c r="C738" s="7"/>
      <c r="D738" s="8"/>
    </row>
    <row r="739" spans="1:15" ht="13" x14ac:dyDescent="0.25">
      <c r="A739" s="1"/>
      <c r="B739" s="12"/>
      <c r="C739" s="7"/>
      <c r="D739" s="8"/>
    </row>
    <row r="740" spans="1:15" ht="13" x14ac:dyDescent="0.25">
      <c r="A740" s="1"/>
      <c r="B740" s="12" t="s">
        <v>440</v>
      </c>
      <c r="C740" s="7"/>
      <c r="D740" s="8"/>
      <c r="H740" s="33"/>
      <c r="I740" s="34"/>
      <c r="J740" s="33"/>
      <c r="L740" s="35"/>
      <c r="N740" s="36"/>
      <c r="O740" s="37"/>
    </row>
    <row r="741" spans="1:15" x14ac:dyDescent="0.25">
      <c r="A741" s="1"/>
      <c r="B741" s="6"/>
      <c r="C741" s="7"/>
      <c r="D741" s="8"/>
      <c r="H741" s="33"/>
      <c r="I741" s="34"/>
      <c r="J741" s="33"/>
      <c r="L741" s="35"/>
      <c r="N741" s="36"/>
      <c r="O741" s="37"/>
    </row>
    <row r="742" spans="1:15" ht="39.75" customHeight="1" x14ac:dyDescent="0.25">
      <c r="A742" s="1"/>
      <c r="B742" s="25" t="s">
        <v>441</v>
      </c>
      <c r="C742" s="7"/>
      <c r="D742" s="8"/>
      <c r="H742" s="33"/>
      <c r="I742" s="34"/>
      <c r="J742" s="33"/>
      <c r="L742" s="35"/>
      <c r="N742" s="36"/>
      <c r="O742" s="37"/>
    </row>
    <row r="743" spans="1:15" x14ac:dyDescent="0.25">
      <c r="A743" s="1"/>
      <c r="B743" s="6"/>
      <c r="C743" s="7"/>
      <c r="D743" s="8"/>
      <c r="H743" s="33"/>
      <c r="I743" s="34"/>
      <c r="J743" s="33"/>
      <c r="L743" s="35"/>
      <c r="N743" s="36"/>
      <c r="O743" s="37"/>
    </row>
    <row r="744" spans="1:15" x14ac:dyDescent="0.25">
      <c r="A744" s="1">
        <v>1</v>
      </c>
      <c r="B744" s="13" t="s">
        <v>442</v>
      </c>
      <c r="C744" s="7" t="s">
        <v>443</v>
      </c>
      <c r="D744" s="27">
        <v>30</v>
      </c>
      <c r="E744" s="68">
        <v>0</v>
      </c>
      <c r="F744" s="57">
        <f>D744*E744</f>
        <v>0</v>
      </c>
      <c r="H744" s="33"/>
      <c r="I744" s="34"/>
      <c r="J744" s="33">
        <f>27/0.45</f>
        <v>60</v>
      </c>
      <c r="K744" s="5">
        <f>+J744*0.5</f>
        <v>30</v>
      </c>
      <c r="L744" s="35"/>
      <c r="M744" s="35"/>
      <c r="N744" s="37"/>
      <c r="O744" s="37"/>
    </row>
    <row r="745" spans="1:15" x14ac:dyDescent="0.25">
      <c r="A745" s="1"/>
      <c r="B745" s="13"/>
      <c r="C745" s="7"/>
      <c r="D745" s="27"/>
      <c r="H745" s="33"/>
      <c r="I745" s="34"/>
      <c r="J745" s="33"/>
      <c r="L745" s="35"/>
      <c r="M745" s="35"/>
      <c r="N745" s="37"/>
      <c r="O745" s="37"/>
    </row>
    <row r="746" spans="1:15" ht="13" x14ac:dyDescent="0.25">
      <c r="A746" s="1"/>
      <c r="B746" s="12" t="s">
        <v>314</v>
      </c>
      <c r="C746" s="7"/>
      <c r="D746" s="8"/>
    </row>
    <row r="747" spans="1:15" x14ac:dyDescent="0.25">
      <c r="A747" s="1"/>
      <c r="B747" s="6"/>
      <c r="C747" s="7"/>
      <c r="D747" s="8"/>
    </row>
    <row r="748" spans="1:15" x14ac:dyDescent="0.25">
      <c r="A748" s="1"/>
      <c r="B748" s="25" t="s">
        <v>315</v>
      </c>
      <c r="C748" s="7"/>
      <c r="D748" s="8"/>
    </row>
    <row r="749" spans="1:15" x14ac:dyDescent="0.25">
      <c r="A749" s="1"/>
      <c r="B749" s="6"/>
      <c r="C749" s="7"/>
      <c r="D749" s="8"/>
    </row>
    <row r="750" spans="1:15" x14ac:dyDescent="0.25">
      <c r="A750" s="1">
        <v>2</v>
      </c>
      <c r="B750" s="6" t="s">
        <v>316</v>
      </c>
      <c r="C750" s="7" t="s">
        <v>6</v>
      </c>
      <c r="D750" s="27">
        <v>5</v>
      </c>
      <c r="E750" s="68">
        <v>0</v>
      </c>
      <c r="F750" s="57">
        <f>D750*E750</f>
        <v>0</v>
      </c>
    </row>
    <row r="751" spans="1:15" x14ac:dyDescent="0.25">
      <c r="A751" s="1"/>
      <c r="B751" s="6"/>
      <c r="C751" s="7"/>
      <c r="D751" s="8"/>
    </row>
    <row r="752" spans="1:15" ht="13.5" thickBot="1" x14ac:dyDescent="0.3">
      <c r="A752" s="1"/>
      <c r="B752" s="24" t="s">
        <v>256</v>
      </c>
      <c r="C752" s="7"/>
      <c r="D752" s="8"/>
      <c r="F752" s="62"/>
    </row>
    <row r="753" spans="1:6" ht="13" thickTop="1" x14ac:dyDescent="0.25">
      <c r="A753" s="1"/>
      <c r="B753" s="6"/>
      <c r="C753" s="7"/>
      <c r="D753" s="8"/>
    </row>
    <row r="754" spans="1:6" ht="13" x14ac:dyDescent="0.25">
      <c r="A754" s="1"/>
      <c r="B754" s="12" t="s">
        <v>476</v>
      </c>
      <c r="C754" s="7"/>
      <c r="D754" s="8"/>
    </row>
    <row r="755" spans="1:6" ht="13" x14ac:dyDescent="0.25">
      <c r="A755" s="1"/>
      <c r="B755" s="12"/>
      <c r="C755" s="7"/>
      <c r="D755" s="8"/>
    </row>
    <row r="756" spans="1:6" ht="13" x14ac:dyDescent="0.25">
      <c r="A756" s="1"/>
      <c r="B756" s="12" t="s">
        <v>317</v>
      </c>
      <c r="C756" s="7"/>
      <c r="D756" s="8"/>
    </row>
    <row r="757" spans="1:6" x14ac:dyDescent="0.25">
      <c r="A757" s="1"/>
      <c r="B757" s="6"/>
      <c r="C757" s="7"/>
      <c r="D757" s="8"/>
    </row>
    <row r="758" spans="1:6" ht="13" hidden="1" x14ac:dyDescent="0.25">
      <c r="A758" s="1"/>
      <c r="B758" s="12" t="s">
        <v>236</v>
      </c>
      <c r="C758" s="7"/>
      <c r="D758" s="8"/>
    </row>
    <row r="759" spans="1:6" hidden="1" x14ac:dyDescent="0.25">
      <c r="A759" s="1"/>
      <c r="B759" s="6"/>
      <c r="C759" s="7"/>
      <c r="D759" s="8"/>
    </row>
    <row r="760" spans="1:6" ht="25" hidden="1" x14ac:dyDescent="0.25">
      <c r="A760" s="1"/>
      <c r="B760" s="13" t="s">
        <v>237</v>
      </c>
      <c r="C760" s="7"/>
      <c r="D760" s="8"/>
    </row>
    <row r="761" spans="1:6" hidden="1" x14ac:dyDescent="0.25">
      <c r="A761" s="1"/>
      <c r="B761" s="6"/>
      <c r="C761" s="7"/>
      <c r="D761" s="8"/>
    </row>
    <row r="762" spans="1:6" hidden="1" x14ac:dyDescent="0.25">
      <c r="A762" s="1"/>
      <c r="B762" s="26" t="s">
        <v>241</v>
      </c>
      <c r="C762" s="7"/>
      <c r="D762" s="8"/>
    </row>
    <row r="763" spans="1:6" hidden="1" x14ac:dyDescent="0.25">
      <c r="A763" s="1"/>
      <c r="B763" s="6"/>
      <c r="C763" s="7"/>
      <c r="D763" s="8"/>
    </row>
    <row r="764" spans="1:6" ht="13" x14ac:dyDescent="0.25">
      <c r="A764" s="1"/>
      <c r="B764" s="12" t="s">
        <v>7</v>
      </c>
      <c r="C764" s="7"/>
      <c r="D764" s="8"/>
    </row>
    <row r="765" spans="1:6" x14ac:dyDescent="0.25">
      <c r="A765" s="1"/>
      <c r="B765" s="6"/>
      <c r="C765" s="7"/>
      <c r="D765" s="8"/>
    </row>
    <row r="766" spans="1:6" x14ac:dyDescent="0.25">
      <c r="A766" s="1"/>
      <c r="B766" s="25" t="s">
        <v>318</v>
      </c>
      <c r="C766" s="7"/>
      <c r="D766" s="8"/>
    </row>
    <row r="767" spans="1:6" x14ac:dyDescent="0.25">
      <c r="A767" s="1"/>
      <c r="B767" s="6"/>
      <c r="C767" s="7"/>
      <c r="D767" s="8"/>
    </row>
    <row r="768" spans="1:6" x14ac:dyDescent="0.25">
      <c r="A768" s="1">
        <v>1</v>
      </c>
      <c r="B768" s="6" t="s">
        <v>319</v>
      </c>
      <c r="C768" s="7" t="s">
        <v>2</v>
      </c>
      <c r="D768" s="27">
        <v>7</v>
      </c>
      <c r="E768" s="68">
        <v>0</v>
      </c>
      <c r="F768" s="57">
        <f>D768*E768</f>
        <v>0</v>
      </c>
    </row>
    <row r="769" spans="1:6" x14ac:dyDescent="0.25">
      <c r="A769" s="1"/>
      <c r="B769" s="6"/>
      <c r="C769" s="7"/>
      <c r="D769" s="8"/>
    </row>
    <row r="770" spans="1:6" ht="13.5" thickBot="1" x14ac:dyDescent="0.3">
      <c r="A770" s="1"/>
      <c r="B770" s="24" t="s">
        <v>256</v>
      </c>
      <c r="C770" s="7"/>
      <c r="D770" s="8"/>
      <c r="F770" s="62"/>
    </row>
    <row r="771" spans="1:6" ht="13" thickTop="1" x14ac:dyDescent="0.25">
      <c r="A771" s="1"/>
      <c r="B771" s="6"/>
      <c r="C771" s="7"/>
      <c r="D771" s="8"/>
    </row>
    <row r="772" spans="1:6" ht="13" x14ac:dyDescent="0.25">
      <c r="A772" s="1"/>
      <c r="B772" s="12" t="s">
        <v>312</v>
      </c>
      <c r="C772" s="7"/>
      <c r="D772" s="8"/>
    </row>
    <row r="773" spans="1:6" ht="13" x14ac:dyDescent="0.25">
      <c r="A773" s="1"/>
      <c r="B773" s="12"/>
      <c r="C773" s="7"/>
      <c r="D773" s="8"/>
    </row>
    <row r="774" spans="1:6" ht="13" x14ac:dyDescent="0.25">
      <c r="A774" s="1"/>
      <c r="B774" s="12" t="s">
        <v>320</v>
      </c>
      <c r="C774" s="7"/>
      <c r="D774" s="8"/>
    </row>
    <row r="775" spans="1:6" x14ac:dyDescent="0.25">
      <c r="A775" s="1"/>
      <c r="B775" s="6"/>
      <c r="C775" s="7"/>
      <c r="D775" s="8"/>
    </row>
    <row r="776" spans="1:6" ht="13" x14ac:dyDescent="0.25">
      <c r="A776" s="1"/>
      <c r="B776" s="12" t="s">
        <v>321</v>
      </c>
      <c r="C776" s="7"/>
      <c r="D776" s="8"/>
    </row>
    <row r="777" spans="1:6" ht="13" x14ac:dyDescent="0.25">
      <c r="A777" s="1"/>
      <c r="B777" s="12"/>
      <c r="C777" s="7"/>
      <c r="D777" s="8"/>
    </row>
    <row r="778" spans="1:6" ht="13" x14ac:dyDescent="0.25">
      <c r="A778" s="1"/>
      <c r="B778" s="12" t="s">
        <v>466</v>
      </c>
      <c r="C778" s="7"/>
      <c r="D778" s="8"/>
    </row>
    <row r="779" spans="1:6" x14ac:dyDescent="0.25">
      <c r="A779" s="1"/>
      <c r="B779" s="6"/>
      <c r="C779" s="7"/>
      <c r="D779" s="8"/>
    </row>
    <row r="780" spans="1:6" x14ac:dyDescent="0.25">
      <c r="A780" s="1"/>
      <c r="B780" s="54" t="s">
        <v>481</v>
      </c>
      <c r="C780" s="7"/>
      <c r="D780" s="8"/>
    </row>
    <row r="781" spans="1:6" x14ac:dyDescent="0.25">
      <c r="A781" s="1"/>
      <c r="B781" s="6"/>
      <c r="C781" s="7"/>
      <c r="D781" s="8"/>
    </row>
    <row r="782" spans="1:6" x14ac:dyDescent="0.25">
      <c r="A782" s="1">
        <v>1</v>
      </c>
      <c r="B782" s="6" t="s">
        <v>414</v>
      </c>
      <c r="C782" s="7" t="s">
        <v>2</v>
      </c>
      <c r="D782" s="27">
        <v>378</v>
      </c>
      <c r="E782" s="68">
        <v>0</v>
      </c>
      <c r="F782" s="57">
        <f>D782*E782</f>
        <v>0</v>
      </c>
    </row>
    <row r="783" spans="1:6" x14ac:dyDescent="0.25">
      <c r="A783" s="1"/>
      <c r="B783" s="6"/>
      <c r="C783" s="7"/>
      <c r="D783" s="8"/>
    </row>
    <row r="784" spans="1:6" ht="13" x14ac:dyDescent="0.25">
      <c r="A784" s="1"/>
      <c r="B784" s="12" t="s">
        <v>322</v>
      </c>
      <c r="C784" s="7"/>
      <c r="D784" s="8"/>
    </row>
    <row r="785" spans="1:9" x14ac:dyDescent="0.25">
      <c r="A785" s="1"/>
      <c r="B785" s="6"/>
      <c r="C785" s="7"/>
      <c r="D785" s="8"/>
    </row>
    <row r="786" spans="1:9" ht="25" x14ac:dyDescent="0.25">
      <c r="A786" s="1"/>
      <c r="B786" s="25" t="s">
        <v>479</v>
      </c>
      <c r="C786" s="7"/>
      <c r="D786" s="8"/>
    </row>
    <row r="787" spans="1:9" x14ac:dyDescent="0.25">
      <c r="A787" s="1"/>
      <c r="B787" s="6"/>
      <c r="C787" s="7"/>
      <c r="D787" s="8"/>
    </row>
    <row r="788" spans="1:9" x14ac:dyDescent="0.25">
      <c r="A788" s="1">
        <v>2</v>
      </c>
      <c r="B788" s="6" t="s">
        <v>323</v>
      </c>
      <c r="C788" s="7" t="s">
        <v>2</v>
      </c>
      <c r="D788" s="27">
        <v>68</v>
      </c>
      <c r="E788" s="68">
        <v>0</v>
      </c>
      <c r="F788" s="57">
        <f>D788*E788</f>
        <v>0</v>
      </c>
    </row>
    <row r="789" spans="1:9" x14ac:dyDescent="0.25">
      <c r="A789" s="1"/>
      <c r="B789" s="6"/>
      <c r="C789" s="7"/>
      <c r="D789" s="8"/>
    </row>
    <row r="790" spans="1:9" x14ac:dyDescent="0.25">
      <c r="A790" s="1">
        <v>3</v>
      </c>
      <c r="B790" s="6" t="s">
        <v>324</v>
      </c>
      <c r="C790" s="7" t="s">
        <v>2</v>
      </c>
      <c r="D790" s="27">
        <v>2</v>
      </c>
      <c r="E790" s="68">
        <v>0</v>
      </c>
      <c r="F790" s="57">
        <f>D790*E790</f>
        <v>0</v>
      </c>
    </row>
    <row r="791" spans="1:9" x14ac:dyDescent="0.25">
      <c r="A791" s="1"/>
      <c r="B791" s="6"/>
      <c r="C791" s="7"/>
      <c r="D791" s="8"/>
    </row>
    <row r="792" spans="1:9" ht="13" x14ac:dyDescent="0.25">
      <c r="A792" s="1"/>
      <c r="B792" s="12" t="s">
        <v>321</v>
      </c>
      <c r="C792" s="7"/>
      <c r="D792" s="44"/>
      <c r="H792" s="37"/>
    </row>
    <row r="793" spans="1:9" ht="13" x14ac:dyDescent="0.25">
      <c r="A793" s="1"/>
      <c r="B793" s="12"/>
      <c r="D793" s="27"/>
      <c r="H793" s="37"/>
    </row>
    <row r="794" spans="1:9" ht="13" x14ac:dyDescent="0.25">
      <c r="A794" s="1"/>
      <c r="B794" s="12" t="s">
        <v>416</v>
      </c>
      <c r="D794" s="8"/>
    </row>
    <row r="795" spans="1:9" x14ac:dyDescent="0.25">
      <c r="A795" s="1"/>
      <c r="B795" s="6"/>
      <c r="D795" s="8"/>
    </row>
    <row r="796" spans="1:9" ht="25" x14ac:dyDescent="0.25">
      <c r="A796" s="1"/>
      <c r="B796" s="25" t="s">
        <v>477</v>
      </c>
      <c r="D796" s="8"/>
    </row>
    <row r="797" spans="1:9" x14ac:dyDescent="0.25">
      <c r="A797" s="1"/>
      <c r="B797" s="6"/>
      <c r="D797" s="8"/>
    </row>
    <row r="798" spans="1:9" x14ac:dyDescent="0.25">
      <c r="A798" s="1">
        <v>4</v>
      </c>
      <c r="B798" s="6" t="s">
        <v>417</v>
      </c>
      <c r="C798" s="7" t="s">
        <v>4</v>
      </c>
      <c r="D798" s="27">
        <v>60</v>
      </c>
      <c r="E798" s="68">
        <v>0</v>
      </c>
      <c r="F798" s="57">
        <f>D798*E798</f>
        <v>0</v>
      </c>
      <c r="I798" s="5">
        <f>17*3.5</f>
        <v>59.5</v>
      </c>
    </row>
    <row r="799" spans="1:9" x14ac:dyDescent="0.25">
      <c r="A799" s="1"/>
      <c r="B799" s="6"/>
      <c r="D799" s="8"/>
    </row>
    <row r="800" spans="1:9" ht="13" x14ac:dyDescent="0.25">
      <c r="A800" s="1"/>
      <c r="B800" s="2" t="s">
        <v>444</v>
      </c>
      <c r="D800" s="8"/>
    </row>
    <row r="801" spans="1:6" x14ac:dyDescent="0.25">
      <c r="A801" s="1"/>
      <c r="B801" s="6"/>
      <c r="D801" s="8"/>
    </row>
    <row r="802" spans="1:6" x14ac:dyDescent="0.25">
      <c r="A802" s="1"/>
      <c r="B802" s="25" t="s">
        <v>478</v>
      </c>
      <c r="D802" s="8"/>
    </row>
    <row r="803" spans="1:6" x14ac:dyDescent="0.25">
      <c r="A803" s="1"/>
      <c r="B803" s="6"/>
      <c r="D803" s="8"/>
    </row>
    <row r="804" spans="1:6" x14ac:dyDescent="0.25">
      <c r="A804" s="1">
        <v>5</v>
      </c>
      <c r="B804" s="6" t="s">
        <v>445</v>
      </c>
      <c r="C804" s="7" t="s">
        <v>2</v>
      </c>
      <c r="D804" s="27">
        <f>+D768</f>
        <v>7</v>
      </c>
      <c r="E804" s="68">
        <v>0</v>
      </c>
      <c r="F804" s="57">
        <f>D804*E804</f>
        <v>0</v>
      </c>
    </row>
    <row r="805" spans="1:6" x14ac:dyDescent="0.25">
      <c r="A805" s="1"/>
      <c r="B805" s="6"/>
      <c r="D805" s="8"/>
    </row>
    <row r="806" spans="1:6" ht="13.5" thickBot="1" x14ac:dyDescent="0.3">
      <c r="A806" s="1"/>
      <c r="B806" s="24" t="s">
        <v>256</v>
      </c>
      <c r="C806" s="7"/>
      <c r="D806" s="8"/>
      <c r="F806" s="62"/>
    </row>
    <row r="807" spans="1:6" ht="13" thickTop="1" x14ac:dyDescent="0.25">
      <c r="A807" s="1"/>
      <c r="B807" s="6"/>
      <c r="C807" s="7"/>
      <c r="D807" s="8"/>
    </row>
    <row r="808" spans="1:6" ht="13" x14ac:dyDescent="0.25">
      <c r="A808" s="1"/>
      <c r="B808" s="12" t="s">
        <v>325</v>
      </c>
      <c r="C808" s="7"/>
      <c r="D808" s="8"/>
    </row>
    <row r="809" spans="1:6" x14ac:dyDescent="0.25">
      <c r="A809" s="1"/>
      <c r="B809" s="6"/>
      <c r="C809" s="7"/>
      <c r="D809" s="8"/>
    </row>
    <row r="810" spans="1:6" x14ac:dyDescent="0.25">
      <c r="A810" s="1">
        <v>1</v>
      </c>
      <c r="B810" s="6" t="s">
        <v>480</v>
      </c>
      <c r="C810" s="7"/>
      <c r="D810" s="8"/>
    </row>
    <row r="811" spans="1:6" x14ac:dyDescent="0.25">
      <c r="A811" s="1"/>
      <c r="B811" s="6"/>
      <c r="C811" s="7"/>
      <c r="D811" s="8"/>
    </row>
    <row r="812" spans="1:6" x14ac:dyDescent="0.25">
      <c r="A812" s="1">
        <v>2</v>
      </c>
      <c r="B812" s="6" t="s">
        <v>326</v>
      </c>
      <c r="C812" s="7"/>
      <c r="D812" s="8"/>
    </row>
    <row r="813" spans="1:6" x14ac:dyDescent="0.25">
      <c r="A813" s="1"/>
      <c r="B813" s="6"/>
      <c r="C813" s="7"/>
      <c r="D813" s="8"/>
    </row>
    <row r="814" spans="1:6" x14ac:dyDescent="0.25">
      <c r="A814" s="1">
        <v>3</v>
      </c>
      <c r="B814" s="6" t="s">
        <v>8</v>
      </c>
      <c r="C814" s="7"/>
      <c r="D814" s="8"/>
    </row>
    <row r="815" spans="1:6" x14ac:dyDescent="0.25">
      <c r="A815" s="1"/>
      <c r="B815" s="6"/>
      <c r="C815" s="7"/>
      <c r="D815" s="8"/>
    </row>
    <row r="816" spans="1:6" x14ac:dyDescent="0.25">
      <c r="A816" s="1">
        <v>4</v>
      </c>
      <c r="B816" s="6" t="s">
        <v>9</v>
      </c>
      <c r="C816" s="7"/>
      <c r="D816" s="8"/>
    </row>
    <row r="817" spans="1:4" x14ac:dyDescent="0.25">
      <c r="A817" s="1"/>
      <c r="B817" s="6"/>
      <c r="C817" s="7"/>
      <c r="D817" s="8"/>
    </row>
    <row r="818" spans="1:4" x14ac:dyDescent="0.25">
      <c r="A818" s="1">
        <v>5</v>
      </c>
      <c r="B818" s="6" t="s">
        <v>10</v>
      </c>
      <c r="C818" s="7"/>
      <c r="D818" s="8"/>
    </row>
    <row r="819" spans="1:4" x14ac:dyDescent="0.25">
      <c r="A819" s="1"/>
      <c r="B819" s="6"/>
      <c r="C819" s="7"/>
      <c r="D819" s="8"/>
    </row>
    <row r="820" spans="1:4" x14ac:dyDescent="0.25">
      <c r="A820" s="1">
        <v>6</v>
      </c>
      <c r="B820" s="6" t="s">
        <v>327</v>
      </c>
      <c r="C820" s="7"/>
      <c r="D820" s="8"/>
    </row>
    <row r="821" spans="1:4" x14ac:dyDescent="0.25">
      <c r="A821" s="1"/>
      <c r="B821" s="6"/>
      <c r="C821" s="7"/>
      <c r="D821" s="8"/>
    </row>
    <row r="822" spans="1:4" x14ac:dyDescent="0.25">
      <c r="A822" s="1">
        <v>7</v>
      </c>
      <c r="B822" s="6" t="s">
        <v>11</v>
      </c>
      <c r="C822" s="7"/>
      <c r="D822" s="8"/>
    </row>
    <row r="823" spans="1:4" x14ac:dyDescent="0.25">
      <c r="A823" s="1"/>
      <c r="B823" s="6"/>
      <c r="C823" s="7"/>
      <c r="D823" s="8"/>
    </row>
    <row r="824" spans="1:4" x14ac:dyDescent="0.25">
      <c r="A824" s="1">
        <v>8</v>
      </c>
      <c r="B824" s="6" t="s">
        <v>12</v>
      </c>
      <c r="C824" s="7"/>
      <c r="D824" s="8"/>
    </row>
    <row r="825" spans="1:4" x14ac:dyDescent="0.25">
      <c r="A825" s="1"/>
      <c r="B825" s="6"/>
      <c r="C825" s="7"/>
      <c r="D825" s="8"/>
    </row>
    <row r="826" spans="1:4" x14ac:dyDescent="0.25">
      <c r="A826" s="1">
        <v>9</v>
      </c>
      <c r="B826" s="6" t="s">
        <v>328</v>
      </c>
      <c r="C826" s="7"/>
      <c r="D826" s="8"/>
    </row>
    <row r="827" spans="1:4" x14ac:dyDescent="0.25">
      <c r="A827" s="1"/>
      <c r="B827" s="6"/>
      <c r="C827" s="7"/>
      <c r="D827" s="8"/>
    </row>
    <row r="828" spans="1:4" x14ac:dyDescent="0.25">
      <c r="A828" s="1">
        <v>10</v>
      </c>
      <c r="B828" s="6" t="s">
        <v>329</v>
      </c>
      <c r="C828" s="7"/>
      <c r="D828" s="8"/>
    </row>
    <row r="829" spans="1:4" x14ac:dyDescent="0.25">
      <c r="A829" s="1"/>
      <c r="B829" s="6"/>
      <c r="C829" s="7"/>
      <c r="D829" s="8"/>
    </row>
    <row r="830" spans="1:4" x14ac:dyDescent="0.25">
      <c r="A830" s="1">
        <v>11</v>
      </c>
      <c r="B830" s="6" t="s">
        <v>13</v>
      </c>
      <c r="C830" s="7"/>
      <c r="D830" s="8"/>
    </row>
    <row r="831" spans="1:4" x14ac:dyDescent="0.25">
      <c r="A831" s="1"/>
      <c r="B831" s="6"/>
      <c r="C831" s="7"/>
      <c r="D831" s="8"/>
    </row>
    <row r="832" spans="1:4" x14ac:dyDescent="0.25">
      <c r="A832" s="1">
        <v>12</v>
      </c>
      <c r="B832" s="6" t="s">
        <v>14</v>
      </c>
      <c r="C832" s="7"/>
      <c r="D832" s="8"/>
    </row>
    <row r="833" spans="1:7" x14ac:dyDescent="0.25">
      <c r="A833" s="1"/>
      <c r="B833" s="6"/>
      <c r="C833" s="7"/>
      <c r="D833" s="8"/>
    </row>
    <row r="834" spans="1:7" ht="13.5" thickBot="1" x14ac:dyDescent="0.35">
      <c r="A834" s="50"/>
      <c r="B834" s="24" t="s">
        <v>234</v>
      </c>
      <c r="C834" s="3"/>
      <c r="D834" s="4"/>
      <c r="E834" s="72"/>
      <c r="F834" s="64"/>
      <c r="G834" s="51"/>
    </row>
    <row r="835" spans="1:7" ht="13" thickTop="1" x14ac:dyDescent="0.25">
      <c r="A835" s="1"/>
      <c r="B835" s="6"/>
      <c r="C835" s="7"/>
      <c r="D835" s="8"/>
    </row>
    <row r="836" spans="1:7" ht="15.5" x14ac:dyDescent="0.25">
      <c r="A836" s="1"/>
      <c r="B836" s="11" t="s">
        <v>330</v>
      </c>
      <c r="C836" s="7"/>
      <c r="D836" s="8"/>
    </row>
    <row r="837" spans="1:7" ht="15.5" x14ac:dyDescent="0.25">
      <c r="A837" s="1"/>
      <c r="B837" s="11"/>
      <c r="C837" s="7"/>
      <c r="D837" s="8"/>
    </row>
    <row r="838" spans="1:7" ht="15.5" x14ac:dyDescent="0.25">
      <c r="A838" s="1"/>
      <c r="B838" s="11" t="s">
        <v>331</v>
      </c>
      <c r="C838" s="7"/>
      <c r="D838" s="8"/>
    </row>
    <row r="839" spans="1:7" ht="13" x14ac:dyDescent="0.25">
      <c r="A839" s="1"/>
      <c r="B839" s="12"/>
      <c r="C839" s="7"/>
      <c r="D839" s="8"/>
    </row>
    <row r="840" spans="1:7" ht="13" x14ac:dyDescent="0.25">
      <c r="A840" s="1"/>
      <c r="B840" s="12" t="s">
        <v>235</v>
      </c>
      <c r="C840" s="7"/>
      <c r="D840" s="8"/>
    </row>
    <row r="841" spans="1:7" ht="13" x14ac:dyDescent="0.25">
      <c r="A841" s="1"/>
      <c r="B841" s="12"/>
      <c r="C841" s="7"/>
      <c r="D841" s="8"/>
    </row>
    <row r="842" spans="1:7" ht="13" x14ac:dyDescent="0.25">
      <c r="A842" s="1"/>
      <c r="B842" s="12" t="s">
        <v>332</v>
      </c>
      <c r="C842" s="7"/>
      <c r="D842" s="8"/>
    </row>
    <row r="843" spans="1:7" x14ac:dyDescent="0.25">
      <c r="A843" s="1"/>
      <c r="B843" s="6"/>
      <c r="C843" s="7"/>
      <c r="D843" s="8"/>
    </row>
    <row r="844" spans="1:7" hidden="1" x14ac:dyDescent="0.25">
      <c r="A844" s="1"/>
      <c r="B844" s="25" t="s">
        <v>333</v>
      </c>
      <c r="C844" s="7"/>
      <c r="D844" s="8"/>
    </row>
    <row r="845" spans="1:7" hidden="1" x14ac:dyDescent="0.25">
      <c r="A845" s="1"/>
      <c r="B845" s="6"/>
      <c r="C845" s="7"/>
      <c r="D845" s="8"/>
    </row>
    <row r="846" spans="1:7" ht="51.75" hidden="1" customHeight="1" x14ac:dyDescent="0.25">
      <c r="A846" s="1"/>
      <c r="B846" s="6" t="s">
        <v>334</v>
      </c>
      <c r="C846" s="7"/>
      <c r="D846" s="8"/>
    </row>
    <row r="847" spans="1:7" hidden="1" x14ac:dyDescent="0.25">
      <c r="A847" s="1"/>
      <c r="B847" s="6"/>
      <c r="C847" s="7"/>
      <c r="D847" s="8"/>
    </row>
    <row r="848" spans="1:7" hidden="1" x14ac:dyDescent="0.25">
      <c r="A848" s="1"/>
      <c r="B848" s="25" t="s">
        <v>264</v>
      </c>
      <c r="C848" s="7"/>
      <c r="D848" s="8"/>
    </row>
    <row r="849" spans="1:4" hidden="1" x14ac:dyDescent="0.25">
      <c r="A849" s="1"/>
      <c r="B849" s="6"/>
      <c r="C849" s="7"/>
      <c r="D849" s="8"/>
    </row>
    <row r="850" spans="1:4" ht="62.5" hidden="1" x14ac:dyDescent="0.25">
      <c r="A850" s="1"/>
      <c r="B850" s="6" t="s">
        <v>335</v>
      </c>
      <c r="C850" s="7"/>
      <c r="D850" s="8"/>
    </row>
    <row r="851" spans="1:4" hidden="1" x14ac:dyDescent="0.25">
      <c r="A851" s="1"/>
      <c r="B851" s="6"/>
      <c r="C851" s="7"/>
      <c r="D851" s="8"/>
    </row>
    <row r="852" spans="1:4" hidden="1" x14ac:dyDescent="0.25">
      <c r="A852" s="1"/>
      <c r="B852" s="25" t="s">
        <v>336</v>
      </c>
      <c r="C852" s="7"/>
      <c r="D852" s="8"/>
    </row>
    <row r="853" spans="1:4" hidden="1" x14ac:dyDescent="0.25">
      <c r="A853" s="1"/>
      <c r="B853" s="6"/>
      <c r="C853" s="7"/>
      <c r="D853" s="8"/>
    </row>
    <row r="854" spans="1:4" ht="62.5" hidden="1" x14ac:dyDescent="0.25">
      <c r="A854" s="1"/>
      <c r="B854" s="6" t="s">
        <v>337</v>
      </c>
      <c r="C854" s="7"/>
      <c r="D854" s="8"/>
    </row>
    <row r="855" spans="1:4" hidden="1" x14ac:dyDescent="0.25">
      <c r="A855" s="1"/>
      <c r="B855" s="6"/>
      <c r="C855" s="7"/>
      <c r="D855" s="8"/>
    </row>
    <row r="856" spans="1:4" hidden="1" x14ac:dyDescent="0.25">
      <c r="A856" s="1"/>
      <c r="B856" s="25" t="s">
        <v>338</v>
      </c>
      <c r="C856" s="7"/>
      <c r="D856" s="8"/>
    </row>
    <row r="857" spans="1:4" hidden="1" x14ac:dyDescent="0.25">
      <c r="A857" s="1"/>
      <c r="B857" s="6"/>
      <c r="C857" s="7"/>
      <c r="D857" s="8"/>
    </row>
    <row r="858" spans="1:4" ht="62.5" hidden="1" x14ac:dyDescent="0.25">
      <c r="A858" s="1"/>
      <c r="B858" s="6" t="s">
        <v>339</v>
      </c>
      <c r="C858" s="7"/>
      <c r="D858" s="8"/>
    </row>
    <row r="859" spans="1:4" hidden="1" x14ac:dyDescent="0.25">
      <c r="A859" s="1"/>
      <c r="B859" s="6"/>
      <c r="C859" s="7"/>
      <c r="D859" s="8"/>
    </row>
    <row r="860" spans="1:4" hidden="1" x14ac:dyDescent="0.25">
      <c r="A860" s="1"/>
      <c r="B860" s="25" t="s">
        <v>340</v>
      </c>
      <c r="C860" s="7"/>
      <c r="D860" s="8"/>
    </row>
    <row r="861" spans="1:4" hidden="1" x14ac:dyDescent="0.25">
      <c r="A861" s="1"/>
      <c r="B861" s="6"/>
      <c r="C861" s="7"/>
      <c r="D861" s="8"/>
    </row>
    <row r="862" spans="1:4" ht="25" hidden="1" x14ac:dyDescent="0.25">
      <c r="A862" s="1"/>
      <c r="B862" s="6" t="s">
        <v>341</v>
      </c>
      <c r="C862" s="7"/>
      <c r="D862" s="8"/>
    </row>
    <row r="863" spans="1:4" hidden="1" x14ac:dyDescent="0.25">
      <c r="A863" s="1"/>
      <c r="B863" s="6"/>
      <c r="C863" s="7"/>
      <c r="D863" s="8"/>
    </row>
    <row r="864" spans="1:4" hidden="1" x14ac:dyDescent="0.25">
      <c r="A864" s="1"/>
      <c r="B864" s="6"/>
      <c r="D864" s="8"/>
    </row>
    <row r="865" spans="1:6" hidden="1" x14ac:dyDescent="0.25">
      <c r="A865" s="1"/>
      <c r="B865" s="6"/>
      <c r="D865" s="8"/>
    </row>
    <row r="866" spans="1:6" hidden="1" x14ac:dyDescent="0.25">
      <c r="A866" s="1"/>
      <c r="B866" s="6"/>
      <c r="D866" s="8"/>
    </row>
    <row r="867" spans="1:6" hidden="1" x14ac:dyDescent="0.25">
      <c r="A867" s="1"/>
      <c r="B867" s="6"/>
      <c r="D867" s="8"/>
    </row>
    <row r="868" spans="1:6" hidden="1" x14ac:dyDescent="0.25">
      <c r="A868" s="1"/>
      <c r="B868" s="6"/>
      <c r="D868" s="8"/>
    </row>
    <row r="869" spans="1:6" hidden="1" x14ac:dyDescent="0.25">
      <c r="A869" s="1"/>
      <c r="B869" s="6"/>
      <c r="D869" s="8"/>
    </row>
    <row r="870" spans="1:6" hidden="1" x14ac:dyDescent="0.25">
      <c r="A870" s="1"/>
      <c r="B870" s="6"/>
      <c r="D870" s="8"/>
    </row>
    <row r="871" spans="1:6" ht="14" hidden="1" x14ac:dyDescent="0.3">
      <c r="A871" s="1"/>
      <c r="B871" s="16" t="s">
        <v>31</v>
      </c>
      <c r="C871" s="82"/>
      <c r="D871" s="8"/>
      <c r="F871" s="58"/>
    </row>
    <row r="872" spans="1:6" ht="14" hidden="1" x14ac:dyDescent="0.3">
      <c r="A872" s="1"/>
      <c r="B872" s="16"/>
      <c r="C872" s="82"/>
      <c r="D872" s="8"/>
      <c r="F872" s="59"/>
    </row>
    <row r="873" spans="1:6" ht="14" hidden="1" x14ac:dyDescent="0.3">
      <c r="A873" s="1"/>
      <c r="B873" s="16" t="s">
        <v>32</v>
      </c>
      <c r="C873" s="82"/>
      <c r="D873" s="8"/>
      <c r="F873" s="59"/>
    </row>
    <row r="874" spans="1:6" ht="14" hidden="1" x14ac:dyDescent="0.3">
      <c r="A874" s="1"/>
      <c r="B874" s="16"/>
      <c r="C874" s="82"/>
      <c r="D874" s="8"/>
      <c r="F874" s="59"/>
    </row>
    <row r="875" spans="1:6" hidden="1" x14ac:dyDescent="0.25">
      <c r="A875" s="1"/>
      <c r="B875" s="25" t="s">
        <v>342</v>
      </c>
      <c r="C875" s="7"/>
      <c r="D875" s="8"/>
    </row>
    <row r="876" spans="1:6" hidden="1" x14ac:dyDescent="0.25">
      <c r="A876" s="1"/>
      <c r="B876" s="6"/>
      <c r="C876" s="7"/>
      <c r="D876" s="8"/>
    </row>
    <row r="877" spans="1:6" ht="75" hidden="1" x14ac:dyDescent="0.25">
      <c r="A877" s="1"/>
      <c r="B877" s="6" t="s">
        <v>343</v>
      </c>
      <c r="C877" s="7"/>
      <c r="D877" s="8"/>
    </row>
    <row r="878" spans="1:6" hidden="1" x14ac:dyDescent="0.25">
      <c r="A878" s="1"/>
      <c r="B878" s="6"/>
      <c r="C878" s="7"/>
      <c r="D878" s="8"/>
    </row>
    <row r="879" spans="1:6" hidden="1" x14ac:dyDescent="0.25">
      <c r="A879" s="1"/>
      <c r="B879" s="26" t="s">
        <v>344</v>
      </c>
      <c r="C879" s="7"/>
      <c r="D879" s="8"/>
    </row>
    <row r="880" spans="1:6" hidden="1" x14ac:dyDescent="0.25">
      <c r="A880" s="1"/>
      <c r="B880" s="6"/>
      <c r="C880" s="7"/>
      <c r="D880" s="8"/>
    </row>
    <row r="881" spans="1:6" ht="13" x14ac:dyDescent="0.25">
      <c r="A881" s="1"/>
      <c r="B881" s="12" t="s">
        <v>345</v>
      </c>
      <c r="C881" s="7"/>
      <c r="D881" s="8"/>
    </row>
    <row r="882" spans="1:6" x14ac:dyDescent="0.25">
      <c r="A882" s="1"/>
      <c r="B882" s="6"/>
      <c r="C882" s="7"/>
      <c r="D882" s="8"/>
    </row>
    <row r="883" spans="1:6" ht="37.5" x14ac:dyDescent="0.25">
      <c r="A883" s="1"/>
      <c r="B883" s="29" t="s">
        <v>346</v>
      </c>
      <c r="C883" s="7"/>
      <c r="D883" s="8"/>
    </row>
    <row r="884" spans="1:6" x14ac:dyDescent="0.25">
      <c r="A884" s="1"/>
      <c r="B884" s="28"/>
      <c r="C884" s="7"/>
      <c r="D884" s="8"/>
    </row>
    <row r="885" spans="1:6" ht="62.5" x14ac:dyDescent="0.25">
      <c r="A885" s="1">
        <v>1</v>
      </c>
      <c r="B885" s="28" t="s">
        <v>347</v>
      </c>
      <c r="C885" s="7" t="s">
        <v>6</v>
      </c>
      <c r="D885" s="27">
        <v>1</v>
      </c>
      <c r="E885" s="68">
        <v>0</v>
      </c>
      <c r="F885" s="57">
        <f>D885*E885</f>
        <v>0</v>
      </c>
    </row>
    <row r="886" spans="1:6" x14ac:dyDescent="0.25">
      <c r="A886" s="1"/>
      <c r="B886" s="6"/>
      <c r="C886" s="7"/>
      <c r="D886" s="8"/>
    </row>
    <row r="887" spans="1:6" ht="62.5" x14ac:dyDescent="0.25">
      <c r="A887" s="1">
        <v>2</v>
      </c>
      <c r="B887" s="28" t="s">
        <v>348</v>
      </c>
      <c r="C887" s="7" t="s">
        <v>6</v>
      </c>
      <c r="D887" s="27">
        <v>1</v>
      </c>
      <c r="E887" s="68">
        <v>0</v>
      </c>
      <c r="F887" s="57">
        <f>D887*E887</f>
        <v>0</v>
      </c>
    </row>
    <row r="888" spans="1:6" x14ac:dyDescent="0.25">
      <c r="A888" s="1"/>
      <c r="B888" s="6"/>
      <c r="C888" s="7"/>
      <c r="D888" s="8"/>
    </row>
    <row r="889" spans="1:6" ht="62.5" x14ac:dyDescent="0.25">
      <c r="A889" s="1">
        <v>3</v>
      </c>
      <c r="B889" s="28" t="s">
        <v>349</v>
      </c>
      <c r="C889" s="7" t="s">
        <v>6</v>
      </c>
      <c r="D889" s="27">
        <v>1</v>
      </c>
      <c r="E889" s="68">
        <v>0</v>
      </c>
      <c r="F889" s="57">
        <f>D889*E889</f>
        <v>0</v>
      </c>
    </row>
    <row r="890" spans="1:6" x14ac:dyDescent="0.25">
      <c r="A890" s="1"/>
      <c r="B890" s="6"/>
      <c r="C890" s="7"/>
      <c r="D890" s="8"/>
    </row>
    <row r="891" spans="1:6" ht="62.5" x14ac:dyDescent="0.25">
      <c r="A891" s="1">
        <v>4</v>
      </c>
      <c r="B891" s="28" t="s">
        <v>350</v>
      </c>
      <c r="C891" s="7" t="s">
        <v>6</v>
      </c>
      <c r="D891" s="27">
        <v>1</v>
      </c>
      <c r="E891" s="68">
        <v>0</v>
      </c>
      <c r="F891" s="57">
        <f>D891*E891</f>
        <v>0</v>
      </c>
    </row>
    <row r="892" spans="1:6" ht="14" x14ac:dyDescent="0.3">
      <c r="A892" s="1"/>
      <c r="B892" s="16"/>
      <c r="C892" s="82"/>
      <c r="D892" s="8"/>
      <c r="F892" s="59"/>
    </row>
    <row r="893" spans="1:6" ht="13" x14ac:dyDescent="0.25">
      <c r="A893" s="1"/>
      <c r="B893" s="12" t="s">
        <v>332</v>
      </c>
      <c r="C893" s="7"/>
      <c r="D893" s="8"/>
    </row>
    <row r="894" spans="1:6" x14ac:dyDescent="0.25">
      <c r="A894" s="1"/>
      <c r="B894" s="6"/>
      <c r="C894" s="7"/>
      <c r="D894" s="8"/>
    </row>
    <row r="895" spans="1:6" x14ac:dyDescent="0.25">
      <c r="A895" s="1"/>
      <c r="B895" s="25" t="s">
        <v>351</v>
      </c>
      <c r="C895" s="7"/>
      <c r="D895" s="8"/>
    </row>
    <row r="896" spans="1:6" x14ac:dyDescent="0.25">
      <c r="A896" s="1"/>
      <c r="B896" s="6"/>
      <c r="C896" s="7"/>
      <c r="D896" s="8"/>
    </row>
    <row r="897" spans="1:14" ht="25" x14ac:dyDescent="0.25">
      <c r="A897" s="1">
        <v>5</v>
      </c>
      <c r="B897" s="6" t="s">
        <v>484</v>
      </c>
      <c r="C897" s="7" t="s">
        <v>2</v>
      </c>
      <c r="D897" s="27">
        <v>391</v>
      </c>
      <c r="E897" s="68">
        <v>0</v>
      </c>
      <c r="F897" s="57">
        <f>D897*E897</f>
        <v>0</v>
      </c>
    </row>
    <row r="898" spans="1:14" x14ac:dyDescent="0.25">
      <c r="A898" s="1"/>
      <c r="B898" s="6"/>
      <c r="C898" s="7"/>
      <c r="D898" s="8"/>
    </row>
    <row r="899" spans="1:14" ht="25" x14ac:dyDescent="0.25">
      <c r="A899" s="1"/>
      <c r="B899" s="25" t="s">
        <v>485</v>
      </c>
      <c r="C899" s="7"/>
      <c r="D899" s="8"/>
    </row>
    <row r="900" spans="1:14" x14ac:dyDescent="0.25">
      <c r="A900" s="1"/>
      <c r="B900" s="6"/>
      <c r="C900" s="7"/>
      <c r="D900" s="8"/>
    </row>
    <row r="901" spans="1:14" x14ac:dyDescent="0.25">
      <c r="A901" s="1">
        <v>6</v>
      </c>
      <c r="B901" s="6" t="s">
        <v>486</v>
      </c>
      <c r="C901" s="7" t="s">
        <v>1</v>
      </c>
      <c r="D901" s="27">
        <v>50</v>
      </c>
      <c r="E901" s="68">
        <v>0</v>
      </c>
      <c r="F901" s="57">
        <f>D901*E901</f>
        <v>0</v>
      </c>
      <c r="J901" s="5">
        <f>137-87</f>
        <v>50</v>
      </c>
    </row>
    <row r="902" spans="1:14" x14ac:dyDescent="0.25">
      <c r="A902" s="1"/>
      <c r="B902" s="6"/>
      <c r="C902" s="7"/>
      <c r="D902" s="8"/>
    </row>
    <row r="903" spans="1:14" x14ac:dyDescent="0.25">
      <c r="A903" s="1"/>
      <c r="B903" s="25" t="s">
        <v>488</v>
      </c>
      <c r="C903" s="7"/>
      <c r="D903" s="8"/>
    </row>
    <row r="904" spans="1:14" x14ac:dyDescent="0.25">
      <c r="A904" s="1"/>
      <c r="B904" s="6"/>
      <c r="C904" s="7"/>
      <c r="D904" s="8"/>
    </row>
    <row r="905" spans="1:14" x14ac:dyDescent="0.25">
      <c r="A905" s="1">
        <v>7</v>
      </c>
      <c r="B905" s="6" t="s">
        <v>487</v>
      </c>
      <c r="C905" s="7" t="s">
        <v>1</v>
      </c>
      <c r="D905" s="27">
        <v>10</v>
      </c>
      <c r="E905" s="68">
        <v>0</v>
      </c>
      <c r="F905" s="57">
        <f>D905*E905</f>
        <v>0</v>
      </c>
    </row>
    <row r="906" spans="1:14" x14ac:dyDescent="0.25">
      <c r="A906" s="1"/>
      <c r="B906" s="6"/>
      <c r="C906" s="7"/>
      <c r="D906" s="8"/>
    </row>
    <row r="907" spans="1:14" x14ac:dyDescent="0.25">
      <c r="A907" s="1"/>
      <c r="B907" s="25" t="s">
        <v>482</v>
      </c>
      <c r="C907" s="7"/>
      <c r="D907" s="8"/>
    </row>
    <row r="908" spans="1:14" x14ac:dyDescent="0.25">
      <c r="A908" s="1"/>
      <c r="B908" s="6"/>
      <c r="C908" s="7"/>
      <c r="D908" s="8"/>
    </row>
    <row r="909" spans="1:14" ht="25" x14ac:dyDescent="0.25">
      <c r="A909" s="1">
        <v>8</v>
      </c>
      <c r="B909" s="6" t="s">
        <v>483</v>
      </c>
      <c r="C909" s="7" t="s">
        <v>1</v>
      </c>
      <c r="D909" s="27">
        <v>126</v>
      </c>
      <c r="E909" s="68">
        <v>0</v>
      </c>
      <c r="F909" s="57">
        <f>D909*E909</f>
        <v>0</v>
      </c>
      <c r="J909" s="5">
        <f>+D897*0.1+87</f>
        <v>126.1</v>
      </c>
      <c r="L909" s="5">
        <f>+D909/5</f>
        <v>25.2</v>
      </c>
      <c r="M909" s="5">
        <f>+L909*950</f>
        <v>23940</v>
      </c>
      <c r="N909" s="5">
        <f>+M909/D909</f>
        <v>190</v>
      </c>
    </row>
    <row r="910" spans="1:14" x14ac:dyDescent="0.25">
      <c r="A910" s="1"/>
      <c r="B910" s="6"/>
      <c r="C910" s="7"/>
      <c r="D910" s="8"/>
    </row>
    <row r="911" spans="1:14" ht="13" x14ac:dyDescent="0.25">
      <c r="A911" s="1"/>
      <c r="B911" s="12" t="s">
        <v>418</v>
      </c>
      <c r="C911" s="7"/>
      <c r="D911" s="8"/>
    </row>
    <row r="912" spans="1:14" x14ac:dyDescent="0.25">
      <c r="A912" s="1"/>
      <c r="B912" s="6"/>
      <c r="C912" s="7"/>
      <c r="D912" s="8"/>
    </row>
    <row r="913" spans="1:16" x14ac:dyDescent="0.25">
      <c r="A913" s="1"/>
      <c r="B913" s="25" t="s">
        <v>419</v>
      </c>
      <c r="C913" s="7"/>
      <c r="D913" s="8"/>
    </row>
    <row r="914" spans="1:16" x14ac:dyDescent="0.25">
      <c r="A914" s="1"/>
      <c r="B914" s="6"/>
      <c r="C914" s="7"/>
      <c r="D914" s="8"/>
    </row>
    <row r="915" spans="1:16" x14ac:dyDescent="0.25">
      <c r="A915" s="1">
        <v>9</v>
      </c>
      <c r="B915" s="6" t="s">
        <v>489</v>
      </c>
      <c r="C915" s="7" t="s">
        <v>1</v>
      </c>
      <c r="D915" s="27">
        <v>9</v>
      </c>
      <c r="E915" s="68">
        <v>0</v>
      </c>
      <c r="F915" s="57">
        <f>D915*E915</f>
        <v>0</v>
      </c>
      <c r="J915" s="5">
        <f>+K920*0.15</f>
        <v>9.4214999999999982</v>
      </c>
    </row>
    <row r="916" spans="1:16" x14ac:dyDescent="0.25">
      <c r="A916" s="1"/>
      <c r="B916" s="6"/>
      <c r="C916" s="7"/>
      <c r="D916" s="8"/>
    </row>
    <row r="917" spans="1:16" x14ac:dyDescent="0.25">
      <c r="A917" s="1"/>
      <c r="B917" s="25" t="s">
        <v>246</v>
      </c>
      <c r="C917" s="7"/>
      <c r="D917" s="8"/>
    </row>
    <row r="918" spans="1:16" x14ac:dyDescent="0.25">
      <c r="A918" s="1"/>
      <c r="B918" s="6"/>
      <c r="C918" s="7"/>
      <c r="D918" s="8"/>
    </row>
    <row r="919" spans="1:16" ht="37.5" x14ac:dyDescent="0.25">
      <c r="A919" s="1">
        <v>10</v>
      </c>
      <c r="B919" s="6" t="s">
        <v>420</v>
      </c>
      <c r="C919" s="7" t="s">
        <v>2</v>
      </c>
      <c r="D919" s="27">
        <v>63</v>
      </c>
      <c r="E919" s="68">
        <v>0</v>
      </c>
      <c r="F919" s="57">
        <f>D919*E919</f>
        <v>0</v>
      </c>
      <c r="I919" s="5" t="s">
        <v>431</v>
      </c>
      <c r="J919" s="5">
        <v>58.01</v>
      </c>
    </row>
    <row r="920" spans="1:16" x14ac:dyDescent="0.25">
      <c r="A920" s="1"/>
      <c r="B920" s="6"/>
      <c r="C920" s="7"/>
      <c r="D920" s="8"/>
      <c r="I920" s="5" t="s">
        <v>432</v>
      </c>
      <c r="J920" s="5">
        <f>2*1.2*2</f>
        <v>4.8</v>
      </c>
      <c r="K920" s="5">
        <f>+J920+J919</f>
        <v>62.809999999999995</v>
      </c>
    </row>
    <row r="921" spans="1:16" ht="25" x14ac:dyDescent="0.25">
      <c r="A921" s="1"/>
      <c r="B921" s="25" t="s">
        <v>353</v>
      </c>
      <c r="C921" s="7"/>
      <c r="D921" s="8"/>
    </row>
    <row r="922" spans="1:16" x14ac:dyDescent="0.25">
      <c r="A922" s="1"/>
      <c r="B922" s="6"/>
      <c r="C922" s="7"/>
      <c r="D922" s="8"/>
    </row>
    <row r="923" spans="1:16" x14ac:dyDescent="0.25">
      <c r="A923" s="1">
        <v>11</v>
      </c>
      <c r="B923" s="6" t="s">
        <v>421</v>
      </c>
      <c r="C923" s="7" t="s">
        <v>1</v>
      </c>
      <c r="D923" s="27">
        <v>9</v>
      </c>
      <c r="E923" s="68">
        <v>0</v>
      </c>
      <c r="F923" s="57">
        <f>D923*E923</f>
        <v>0</v>
      </c>
    </row>
    <row r="924" spans="1:16" x14ac:dyDescent="0.25">
      <c r="A924" s="1"/>
      <c r="B924" s="6"/>
      <c r="D924" s="27"/>
    </row>
    <row r="925" spans="1:16" x14ac:dyDescent="0.25">
      <c r="A925" s="1"/>
      <c r="B925" s="25" t="s">
        <v>247</v>
      </c>
      <c r="C925" s="7"/>
      <c r="D925" s="8"/>
      <c r="H925" s="33"/>
      <c r="I925" s="34"/>
      <c r="J925" s="33"/>
      <c r="L925" s="35"/>
      <c r="N925" s="36"/>
      <c r="O925" s="37"/>
    </row>
    <row r="926" spans="1:16" x14ac:dyDescent="0.25">
      <c r="A926" s="1"/>
      <c r="B926" s="6"/>
      <c r="C926" s="7"/>
      <c r="D926" s="8"/>
      <c r="H926" s="33"/>
      <c r="I926" s="34"/>
      <c r="J926" s="33"/>
      <c r="L926" s="35"/>
      <c r="N926" s="36"/>
      <c r="O926" s="37"/>
    </row>
    <row r="927" spans="1:16" ht="25" x14ac:dyDescent="0.25">
      <c r="A927" s="1">
        <v>12</v>
      </c>
      <c r="B927" s="6" t="s">
        <v>248</v>
      </c>
      <c r="C927" s="7" t="s">
        <v>1</v>
      </c>
      <c r="D927" s="27">
        <v>9</v>
      </c>
      <c r="E927" s="68">
        <v>0</v>
      </c>
      <c r="F927" s="57">
        <f>D927*E927</f>
        <v>0</v>
      </c>
      <c r="H927" s="33"/>
      <c r="I927" s="34"/>
      <c r="J927" s="33"/>
      <c r="K927" s="38" t="e">
        <f>+K889+#REF!</f>
        <v>#REF!</v>
      </c>
      <c r="L927" s="35" t="e">
        <f>K927*E927</f>
        <v>#REF!</v>
      </c>
      <c r="M927" s="35"/>
      <c r="N927" s="37" t="e">
        <f t="shared" ref="N927" si="0">K927-H927</f>
        <v>#REF!</v>
      </c>
      <c r="O927" s="37" t="e">
        <f t="shared" ref="O927" si="1">N927*E927</f>
        <v>#REF!</v>
      </c>
      <c r="P927" s="40" t="e">
        <f>-O927+F927</f>
        <v>#REF!</v>
      </c>
    </row>
    <row r="928" spans="1:16" x14ac:dyDescent="0.25">
      <c r="A928" s="1"/>
      <c r="B928" s="6"/>
      <c r="D928" s="8"/>
    </row>
    <row r="929" spans="1:13" x14ac:dyDescent="0.25">
      <c r="A929" s="1"/>
      <c r="B929" s="25" t="s">
        <v>422</v>
      </c>
      <c r="C929" s="7"/>
      <c r="D929" s="8"/>
    </row>
    <row r="930" spans="1:13" x14ac:dyDescent="0.25">
      <c r="A930" s="1"/>
      <c r="B930" s="6"/>
      <c r="C930" s="7"/>
      <c r="D930" s="8"/>
    </row>
    <row r="931" spans="1:13" x14ac:dyDescent="0.25">
      <c r="A931" s="1">
        <v>13</v>
      </c>
      <c r="B931" s="6" t="s">
        <v>423</v>
      </c>
      <c r="C931" s="7" t="s">
        <v>1</v>
      </c>
      <c r="D931" s="27">
        <v>6</v>
      </c>
      <c r="E931" s="68">
        <v>0</v>
      </c>
      <c r="F931" s="57">
        <f>D931*E931</f>
        <v>0</v>
      </c>
      <c r="J931" s="5">
        <f>+K920*0.1</f>
        <v>6.2809999999999997</v>
      </c>
    </row>
    <row r="932" spans="1:13" x14ac:dyDescent="0.25">
      <c r="A932" s="1"/>
      <c r="B932" s="6"/>
      <c r="C932" s="7"/>
      <c r="D932" s="8"/>
    </row>
    <row r="933" spans="1:13" x14ac:dyDescent="0.25">
      <c r="A933" s="1"/>
      <c r="B933" s="25" t="s">
        <v>424</v>
      </c>
      <c r="C933" s="7"/>
      <c r="D933" s="8"/>
    </row>
    <row r="934" spans="1:13" x14ac:dyDescent="0.25">
      <c r="A934" s="1"/>
      <c r="B934" s="6"/>
      <c r="C934" s="7"/>
      <c r="D934" s="8"/>
    </row>
    <row r="935" spans="1:13" x14ac:dyDescent="0.25">
      <c r="A935" s="1">
        <v>14</v>
      </c>
      <c r="B935" s="6" t="s">
        <v>425</v>
      </c>
      <c r="C935" s="7" t="s">
        <v>2</v>
      </c>
      <c r="D935" s="27">
        <v>63</v>
      </c>
      <c r="E935" s="68">
        <v>0</v>
      </c>
      <c r="F935" s="57">
        <f>D935*E935</f>
        <v>0</v>
      </c>
    </row>
    <row r="936" spans="1:13" x14ac:dyDescent="0.25">
      <c r="A936" s="1"/>
      <c r="B936" s="6"/>
      <c r="C936" s="7"/>
      <c r="D936" s="8"/>
    </row>
    <row r="937" spans="1:13" x14ac:dyDescent="0.25">
      <c r="A937" s="1"/>
      <c r="B937" s="25" t="s">
        <v>426</v>
      </c>
      <c r="C937" s="7"/>
      <c r="D937" s="8"/>
    </row>
    <row r="938" spans="1:13" x14ac:dyDescent="0.25">
      <c r="A938" s="1"/>
      <c r="B938" s="6"/>
      <c r="C938" s="7"/>
      <c r="D938" s="8"/>
    </row>
    <row r="939" spans="1:13" x14ac:dyDescent="0.25">
      <c r="A939" s="1">
        <v>15</v>
      </c>
      <c r="B939" s="6" t="s">
        <v>427</v>
      </c>
      <c r="C939" s="7" t="s">
        <v>4</v>
      </c>
      <c r="D939" s="27">
        <v>28</v>
      </c>
      <c r="E939" s="68">
        <v>0</v>
      </c>
      <c r="F939" s="57">
        <f>D939*E939</f>
        <v>0</v>
      </c>
      <c r="J939" s="5">
        <f>+K943+L943</f>
        <v>15.920000000000002</v>
      </c>
      <c r="K939" s="5">
        <f>2*2*2+1.2*3</f>
        <v>11.6</v>
      </c>
      <c r="L939" s="5">
        <f>+K939+J939</f>
        <v>27.520000000000003</v>
      </c>
    </row>
    <row r="940" spans="1:13" x14ac:dyDescent="0.25">
      <c r="A940" s="1"/>
      <c r="B940" s="6"/>
      <c r="C940" s="7"/>
      <c r="D940" s="8"/>
    </row>
    <row r="941" spans="1:13" ht="25" x14ac:dyDescent="0.25">
      <c r="A941" s="1"/>
      <c r="B941" s="25" t="s">
        <v>428</v>
      </c>
      <c r="C941" s="7"/>
      <c r="D941" s="8"/>
    </row>
    <row r="942" spans="1:13" x14ac:dyDescent="0.25">
      <c r="A942" s="1"/>
      <c r="B942" s="6"/>
      <c r="C942" s="7"/>
      <c r="D942" s="8"/>
    </row>
    <row r="943" spans="1:13" x14ac:dyDescent="0.25">
      <c r="A943" s="1">
        <v>16</v>
      </c>
      <c r="B943" s="6" t="s">
        <v>429</v>
      </c>
      <c r="C943" s="7" t="s">
        <v>4</v>
      </c>
      <c r="D943" s="27">
        <v>105</v>
      </c>
      <c r="E943" s="68">
        <v>0</v>
      </c>
      <c r="F943" s="57">
        <f>D943*E943</f>
        <v>0</v>
      </c>
      <c r="J943" s="5">
        <v>77.39</v>
      </c>
      <c r="K943" s="5">
        <f>1.78*4</f>
        <v>7.12</v>
      </c>
      <c r="L943" s="5">
        <f>4.4*2</f>
        <v>8.8000000000000007</v>
      </c>
      <c r="M943" s="5">
        <f>+L943+K943+J943+J944</f>
        <v>104.91</v>
      </c>
    </row>
    <row r="944" spans="1:13" x14ac:dyDescent="0.25">
      <c r="A944" s="1"/>
      <c r="B944" s="6"/>
      <c r="C944" s="7"/>
      <c r="D944" s="8"/>
      <c r="J944" s="5">
        <f>2*2*2+1.2*3</f>
        <v>11.6</v>
      </c>
    </row>
    <row r="945" spans="1:6" x14ac:dyDescent="0.25">
      <c r="A945" s="1"/>
      <c r="B945" s="25" t="s">
        <v>430</v>
      </c>
      <c r="C945" s="7"/>
      <c r="D945" s="8"/>
    </row>
    <row r="946" spans="1:6" x14ac:dyDescent="0.25">
      <c r="A946" s="1"/>
      <c r="B946" s="6"/>
      <c r="C946" s="7"/>
      <c r="D946" s="8"/>
    </row>
    <row r="947" spans="1:6" x14ac:dyDescent="0.25">
      <c r="A947" s="1">
        <v>17</v>
      </c>
      <c r="B947" s="28" t="s">
        <v>375</v>
      </c>
      <c r="C947" s="7" t="s">
        <v>2</v>
      </c>
      <c r="D947" s="27">
        <v>63</v>
      </c>
      <c r="E947" s="68">
        <v>0</v>
      </c>
      <c r="F947" s="57">
        <f>D947*E947</f>
        <v>0</v>
      </c>
    </row>
    <row r="948" spans="1:6" x14ac:dyDescent="0.25">
      <c r="A948" s="1"/>
      <c r="B948" s="6"/>
      <c r="C948" s="7"/>
      <c r="D948" s="8"/>
    </row>
    <row r="949" spans="1:6" ht="13" x14ac:dyDescent="0.25">
      <c r="A949" s="1"/>
      <c r="B949" s="12" t="s">
        <v>354</v>
      </c>
      <c r="C949" s="7"/>
      <c r="D949" s="8"/>
    </row>
    <row r="950" spans="1:6" x14ac:dyDescent="0.25">
      <c r="A950" s="1"/>
      <c r="B950" s="6"/>
      <c r="C950" s="7"/>
      <c r="D950" s="8"/>
    </row>
    <row r="951" spans="1:6" x14ac:dyDescent="0.25">
      <c r="A951" s="1"/>
      <c r="B951" s="25" t="s">
        <v>355</v>
      </c>
      <c r="C951" s="7"/>
      <c r="D951" s="8"/>
    </row>
    <row r="952" spans="1:6" x14ac:dyDescent="0.25">
      <c r="A952" s="1"/>
      <c r="B952" s="6"/>
      <c r="C952" s="7"/>
      <c r="D952" s="8"/>
    </row>
    <row r="953" spans="1:6" x14ac:dyDescent="0.25">
      <c r="A953" s="1">
        <v>18</v>
      </c>
      <c r="B953" s="6" t="s">
        <v>356</v>
      </c>
      <c r="C953" s="7" t="s">
        <v>1</v>
      </c>
      <c r="D953" s="27">
        <v>2</v>
      </c>
      <c r="E953" s="68">
        <v>0</v>
      </c>
      <c r="F953" s="57">
        <f>D953*E953</f>
        <v>0</v>
      </c>
    </row>
    <row r="954" spans="1:6" x14ac:dyDescent="0.25">
      <c r="A954" s="1"/>
      <c r="B954" s="6"/>
      <c r="C954" s="7"/>
      <c r="D954" s="8"/>
    </row>
    <row r="955" spans="1:6" x14ac:dyDescent="0.25">
      <c r="A955" s="1"/>
      <c r="B955" s="25" t="s">
        <v>246</v>
      </c>
      <c r="C955" s="7"/>
      <c r="D955" s="8"/>
    </row>
    <row r="956" spans="1:6" x14ac:dyDescent="0.25">
      <c r="A956" s="1"/>
      <c r="B956" s="6"/>
      <c r="C956" s="7"/>
      <c r="D956" s="8"/>
    </row>
    <row r="957" spans="1:6" ht="37.5" x14ac:dyDescent="0.25">
      <c r="A957" s="1">
        <v>19</v>
      </c>
      <c r="B957" s="6" t="s">
        <v>357</v>
      </c>
      <c r="C957" s="7" t="s">
        <v>2</v>
      </c>
      <c r="D957" s="27">
        <v>12</v>
      </c>
      <c r="E957" s="68">
        <v>0</v>
      </c>
      <c r="F957" s="57">
        <f>D957*E957</f>
        <v>0</v>
      </c>
    </row>
    <row r="958" spans="1:6" x14ac:dyDescent="0.25">
      <c r="A958" s="1"/>
      <c r="B958" s="6"/>
      <c r="C958" s="7"/>
      <c r="D958" s="8"/>
    </row>
    <row r="959" spans="1:6" ht="25" x14ac:dyDescent="0.25">
      <c r="A959" s="1"/>
      <c r="B959" s="25" t="s">
        <v>353</v>
      </c>
      <c r="C959" s="7"/>
      <c r="D959" s="8"/>
    </row>
    <row r="960" spans="1:6" x14ac:dyDescent="0.25">
      <c r="A960" s="1"/>
      <c r="B960" s="6"/>
      <c r="C960" s="7"/>
      <c r="D960" s="8"/>
    </row>
    <row r="961" spans="1:6" x14ac:dyDescent="0.25">
      <c r="A961" s="1">
        <v>20</v>
      </c>
      <c r="B961" s="6" t="s">
        <v>358</v>
      </c>
      <c r="C961" s="7" t="s">
        <v>1</v>
      </c>
      <c r="D961" s="27">
        <v>2</v>
      </c>
      <c r="E961" s="68">
        <v>0</v>
      </c>
      <c r="F961" s="57">
        <f>D961*E961</f>
        <v>0</v>
      </c>
    </row>
    <row r="962" spans="1:6" x14ac:dyDescent="0.25">
      <c r="A962" s="1"/>
      <c r="B962" s="6"/>
      <c r="C962" s="7"/>
      <c r="D962" s="8"/>
    </row>
    <row r="963" spans="1:6" ht="50" x14ac:dyDescent="0.25">
      <c r="A963" s="1"/>
      <c r="B963" s="25" t="s">
        <v>359</v>
      </c>
      <c r="C963" s="7"/>
      <c r="D963" s="8"/>
    </row>
    <row r="964" spans="1:6" x14ac:dyDescent="0.25">
      <c r="A964" s="1"/>
      <c r="B964" s="6"/>
      <c r="C964" s="7"/>
      <c r="D964" s="8"/>
    </row>
    <row r="965" spans="1:6" x14ac:dyDescent="0.25">
      <c r="A965" s="1">
        <v>21</v>
      </c>
      <c r="B965" s="6" t="s">
        <v>360</v>
      </c>
      <c r="C965" s="7" t="s">
        <v>2</v>
      </c>
      <c r="D965" s="27">
        <v>12</v>
      </c>
      <c r="E965" s="68">
        <v>0</v>
      </c>
      <c r="F965" s="57">
        <f>D965*E965</f>
        <v>0</v>
      </c>
    </row>
    <row r="966" spans="1:6" x14ac:dyDescent="0.25">
      <c r="A966" s="1"/>
      <c r="B966" s="6"/>
      <c r="C966" s="7"/>
      <c r="D966" s="8"/>
    </row>
    <row r="967" spans="1:6" ht="25" x14ac:dyDescent="0.25">
      <c r="A967" s="1"/>
      <c r="B967" s="25" t="s">
        <v>361</v>
      </c>
      <c r="C967" s="7"/>
      <c r="D967" s="8"/>
    </row>
    <row r="968" spans="1:6" x14ac:dyDescent="0.25">
      <c r="A968" s="1"/>
      <c r="B968" s="6"/>
      <c r="C968" s="7"/>
      <c r="D968" s="8"/>
    </row>
    <row r="969" spans="1:6" ht="50" x14ac:dyDescent="0.25">
      <c r="A969" s="1">
        <v>22</v>
      </c>
      <c r="B969" s="6" t="s">
        <v>362</v>
      </c>
      <c r="C969" s="7" t="s">
        <v>4</v>
      </c>
      <c r="D969" s="27">
        <v>10</v>
      </c>
      <c r="E969" s="68">
        <v>0</v>
      </c>
      <c r="F969" s="57">
        <f>D969*E969</f>
        <v>0</v>
      </c>
    </row>
    <row r="970" spans="1:6" ht="16.5" customHeight="1" x14ac:dyDescent="0.25">
      <c r="A970" s="1"/>
      <c r="B970" s="6"/>
      <c r="C970" s="7"/>
      <c r="D970" s="8"/>
    </row>
    <row r="971" spans="1:6" ht="13.5" thickBot="1" x14ac:dyDescent="0.3">
      <c r="A971" s="1"/>
      <c r="B971" s="24" t="s">
        <v>363</v>
      </c>
      <c r="C971" s="7"/>
      <c r="D971" s="8"/>
      <c r="F971" s="62"/>
    </row>
    <row r="972" spans="1:6" ht="13" thickTop="1" x14ac:dyDescent="0.25">
      <c r="A972" s="1"/>
      <c r="B972" s="6"/>
      <c r="C972" s="7"/>
      <c r="D972" s="8"/>
    </row>
    <row r="973" spans="1:6" ht="13" x14ac:dyDescent="0.25">
      <c r="A973" s="1"/>
      <c r="B973" s="12" t="s">
        <v>257</v>
      </c>
      <c r="C973" s="7"/>
      <c r="D973" s="8"/>
    </row>
    <row r="974" spans="1:6" ht="13" x14ac:dyDescent="0.25">
      <c r="A974" s="1"/>
      <c r="B974" s="12"/>
      <c r="C974" s="7"/>
      <c r="D974" s="8"/>
    </row>
    <row r="975" spans="1:6" ht="13" x14ac:dyDescent="0.25">
      <c r="A975" s="1"/>
      <c r="B975" s="12" t="s">
        <v>364</v>
      </c>
      <c r="C975" s="7"/>
      <c r="D975" s="8"/>
    </row>
    <row r="976" spans="1:6" ht="13" x14ac:dyDescent="0.25">
      <c r="A976" s="1"/>
      <c r="B976" s="12"/>
      <c r="C976" s="7"/>
      <c r="D976" s="8"/>
    </row>
    <row r="977" spans="1:4" hidden="1" x14ac:dyDescent="0.25">
      <c r="A977" s="1"/>
      <c r="B977" s="25" t="s">
        <v>333</v>
      </c>
      <c r="C977" s="7"/>
      <c r="D977" s="8"/>
    </row>
    <row r="978" spans="1:4" hidden="1" x14ac:dyDescent="0.25">
      <c r="A978" s="1"/>
      <c r="B978" s="6"/>
      <c r="C978" s="7"/>
      <c r="D978" s="8"/>
    </row>
    <row r="979" spans="1:4" ht="37.5" hidden="1" x14ac:dyDescent="0.25">
      <c r="A979" s="1"/>
      <c r="B979" s="6" t="s">
        <v>365</v>
      </c>
      <c r="C979" s="7"/>
      <c r="D979" s="8"/>
    </row>
    <row r="980" spans="1:4" hidden="1" x14ac:dyDescent="0.25">
      <c r="A980" s="1"/>
      <c r="B980" s="6"/>
      <c r="C980" s="7"/>
      <c r="D980" s="8"/>
    </row>
    <row r="981" spans="1:4" hidden="1" x14ac:dyDescent="0.25">
      <c r="A981" s="1"/>
      <c r="B981" s="26" t="s">
        <v>344</v>
      </c>
      <c r="C981" s="7"/>
      <c r="D981" s="8"/>
    </row>
    <row r="982" spans="1:4" hidden="1" x14ac:dyDescent="0.25">
      <c r="A982" s="1"/>
      <c r="B982" s="6"/>
      <c r="C982" s="7"/>
      <c r="D982" s="8"/>
    </row>
    <row r="983" spans="1:4" ht="13" hidden="1" x14ac:dyDescent="0.25">
      <c r="A983" s="1"/>
      <c r="B983" s="12" t="s">
        <v>366</v>
      </c>
      <c r="C983" s="7"/>
      <c r="D983" s="8"/>
    </row>
    <row r="984" spans="1:4" hidden="1" x14ac:dyDescent="0.25">
      <c r="A984" s="1"/>
      <c r="B984" s="6"/>
      <c r="C984" s="7"/>
      <c r="D984" s="8"/>
    </row>
    <row r="985" spans="1:4" hidden="1" x14ac:dyDescent="0.25">
      <c r="A985" s="1"/>
      <c r="B985" s="25" t="s">
        <v>242</v>
      </c>
      <c r="C985" s="7"/>
      <c r="D985" s="8"/>
    </row>
    <row r="986" spans="1:4" hidden="1" x14ac:dyDescent="0.25">
      <c r="A986" s="1"/>
      <c r="B986" s="6"/>
      <c r="C986" s="7"/>
      <c r="D986" s="8"/>
    </row>
    <row r="987" spans="1:4" hidden="1" x14ac:dyDescent="0.25">
      <c r="A987" s="1">
        <v>1</v>
      </c>
      <c r="B987" s="6" t="s">
        <v>367</v>
      </c>
      <c r="C987" s="7" t="s">
        <v>1</v>
      </c>
      <c r="D987" s="27">
        <v>21</v>
      </c>
    </row>
    <row r="988" spans="1:4" hidden="1" x14ac:dyDescent="0.25">
      <c r="A988" s="1"/>
      <c r="B988" s="6"/>
      <c r="C988" s="7"/>
      <c r="D988" s="8"/>
    </row>
    <row r="989" spans="1:4" hidden="1" x14ac:dyDescent="0.25">
      <c r="A989" s="1"/>
      <c r="B989" s="25" t="s">
        <v>368</v>
      </c>
      <c r="C989" s="7"/>
      <c r="D989" s="8"/>
    </row>
    <row r="990" spans="1:4" hidden="1" x14ac:dyDescent="0.25">
      <c r="A990" s="1"/>
      <c r="B990" s="6"/>
      <c r="C990" s="7"/>
      <c r="D990" s="8"/>
    </row>
    <row r="991" spans="1:4" hidden="1" x14ac:dyDescent="0.25">
      <c r="A991" s="1">
        <v>2</v>
      </c>
      <c r="B991" s="6" t="s">
        <v>243</v>
      </c>
      <c r="C991" s="7" t="s">
        <v>1</v>
      </c>
      <c r="D991" s="27">
        <v>4</v>
      </c>
    </row>
    <row r="992" spans="1:4" hidden="1" x14ac:dyDescent="0.25">
      <c r="A992" s="1"/>
      <c r="B992" s="6"/>
      <c r="C992" s="7"/>
      <c r="D992" s="8"/>
    </row>
    <row r="993" spans="1:4" hidden="1" x14ac:dyDescent="0.25">
      <c r="A993" s="1"/>
      <c r="B993" s="25" t="s">
        <v>244</v>
      </c>
      <c r="C993" s="7"/>
      <c r="D993" s="8"/>
    </row>
    <row r="994" spans="1:4" hidden="1" x14ac:dyDescent="0.25">
      <c r="A994" s="1"/>
      <c r="B994" s="6"/>
      <c r="C994" s="7"/>
      <c r="D994" s="8"/>
    </row>
    <row r="995" spans="1:4" hidden="1" x14ac:dyDescent="0.25">
      <c r="A995" s="1">
        <v>3</v>
      </c>
      <c r="B995" s="6" t="s">
        <v>245</v>
      </c>
      <c r="C995" s="7" t="s">
        <v>2</v>
      </c>
      <c r="D995" s="27">
        <v>38</v>
      </c>
    </row>
    <row r="996" spans="1:4" hidden="1" x14ac:dyDescent="0.25">
      <c r="A996" s="1"/>
      <c r="B996" s="6"/>
      <c r="C996" s="7"/>
      <c r="D996" s="8"/>
    </row>
    <row r="997" spans="1:4" ht="25" hidden="1" x14ac:dyDescent="0.25">
      <c r="A997" s="1"/>
      <c r="B997" s="25" t="s">
        <v>369</v>
      </c>
      <c r="C997" s="7"/>
      <c r="D997" s="8"/>
    </row>
    <row r="998" spans="1:4" hidden="1" x14ac:dyDescent="0.25">
      <c r="A998" s="1"/>
      <c r="B998" s="6"/>
      <c r="C998" s="7"/>
      <c r="D998" s="8"/>
    </row>
    <row r="999" spans="1:4" hidden="1" x14ac:dyDescent="0.25">
      <c r="A999" s="1">
        <v>4</v>
      </c>
      <c r="B999" s="6" t="s">
        <v>370</v>
      </c>
      <c r="C999" s="7" t="s">
        <v>1</v>
      </c>
      <c r="D999" s="27">
        <v>5</v>
      </c>
    </row>
    <row r="1000" spans="1:4" hidden="1" x14ac:dyDescent="0.25">
      <c r="A1000" s="1"/>
      <c r="B1000" s="6"/>
      <c r="C1000" s="7"/>
      <c r="D1000" s="8"/>
    </row>
    <row r="1001" spans="1:4" hidden="1" x14ac:dyDescent="0.25">
      <c r="A1001" s="1"/>
      <c r="B1001" s="25" t="s">
        <v>246</v>
      </c>
      <c r="C1001" s="7"/>
      <c r="D1001" s="8"/>
    </row>
    <row r="1002" spans="1:4" hidden="1" x14ac:dyDescent="0.25">
      <c r="A1002" s="1"/>
      <c r="B1002" s="6"/>
      <c r="C1002" s="7"/>
      <c r="D1002" s="8"/>
    </row>
    <row r="1003" spans="1:4" ht="37.5" hidden="1" x14ac:dyDescent="0.25">
      <c r="A1003" s="1">
        <v>5</v>
      </c>
      <c r="B1003" s="6" t="s">
        <v>352</v>
      </c>
      <c r="C1003" s="7" t="s">
        <v>2</v>
      </c>
      <c r="D1003" s="27">
        <v>35</v>
      </c>
    </row>
    <row r="1004" spans="1:4" hidden="1" x14ac:dyDescent="0.25">
      <c r="A1004" s="1"/>
      <c r="B1004" s="6"/>
      <c r="C1004" s="7"/>
      <c r="D1004" s="8"/>
    </row>
    <row r="1005" spans="1:4" hidden="1" x14ac:dyDescent="0.25">
      <c r="A1005" s="1"/>
      <c r="B1005" s="25" t="s">
        <v>249</v>
      </c>
      <c r="C1005" s="7"/>
      <c r="D1005" s="8"/>
    </row>
    <row r="1006" spans="1:4" hidden="1" x14ac:dyDescent="0.25">
      <c r="A1006" s="1"/>
      <c r="B1006" s="6"/>
      <c r="C1006" s="7"/>
      <c r="D1006" s="8"/>
    </row>
    <row r="1007" spans="1:4" hidden="1" x14ac:dyDescent="0.25">
      <c r="A1007" s="1">
        <v>6</v>
      </c>
      <c r="B1007" s="6" t="s">
        <v>250</v>
      </c>
      <c r="C1007" s="7" t="s">
        <v>1</v>
      </c>
      <c r="D1007" s="27">
        <v>2</v>
      </c>
    </row>
    <row r="1008" spans="1:4" hidden="1" x14ac:dyDescent="0.25">
      <c r="A1008" s="1"/>
      <c r="B1008" s="6"/>
      <c r="C1008" s="7"/>
      <c r="D1008" s="8"/>
    </row>
    <row r="1009" spans="1:6" hidden="1" x14ac:dyDescent="0.25">
      <c r="A1009" s="1"/>
      <c r="B1009" s="25" t="s">
        <v>251</v>
      </c>
      <c r="C1009" s="7"/>
      <c r="D1009" s="8"/>
    </row>
    <row r="1010" spans="1:6" hidden="1" x14ac:dyDescent="0.25">
      <c r="A1010" s="1"/>
      <c r="B1010" s="6"/>
      <c r="C1010" s="7"/>
      <c r="D1010" s="8"/>
    </row>
    <row r="1011" spans="1:6" hidden="1" x14ac:dyDescent="0.25">
      <c r="A1011" s="1">
        <v>7</v>
      </c>
      <c r="B1011" s="6" t="s">
        <v>371</v>
      </c>
      <c r="C1011" s="7" t="s">
        <v>1</v>
      </c>
      <c r="D1011" s="27">
        <v>4</v>
      </c>
    </row>
    <row r="1012" spans="1:6" hidden="1" x14ac:dyDescent="0.25">
      <c r="A1012" s="1"/>
      <c r="B1012" s="6"/>
      <c r="C1012" s="7"/>
      <c r="D1012" s="8"/>
    </row>
    <row r="1013" spans="1:6" hidden="1" x14ac:dyDescent="0.25">
      <c r="A1013" s="1">
        <v>8</v>
      </c>
      <c r="B1013" s="6" t="s">
        <v>372</v>
      </c>
      <c r="C1013" s="7" t="s">
        <v>1</v>
      </c>
      <c r="D1013" s="27">
        <v>7</v>
      </c>
    </row>
    <row r="1014" spans="1:6" hidden="1" x14ac:dyDescent="0.25">
      <c r="A1014" s="1"/>
      <c r="B1014" s="6"/>
      <c r="C1014" s="7"/>
      <c r="D1014" s="8"/>
    </row>
    <row r="1015" spans="1:6" hidden="1" x14ac:dyDescent="0.25">
      <c r="A1015" s="1"/>
      <c r="B1015" s="25" t="s">
        <v>373</v>
      </c>
      <c r="C1015" s="7"/>
      <c r="D1015" s="8"/>
    </row>
    <row r="1016" spans="1:6" hidden="1" x14ac:dyDescent="0.25">
      <c r="A1016" s="1"/>
      <c r="B1016" s="6"/>
      <c r="C1016" s="7"/>
      <c r="D1016" s="8"/>
    </row>
    <row r="1017" spans="1:6" hidden="1" x14ac:dyDescent="0.25">
      <c r="A1017" s="1">
        <v>9</v>
      </c>
      <c r="B1017" s="6" t="s">
        <v>374</v>
      </c>
      <c r="C1017" s="7" t="s">
        <v>2</v>
      </c>
      <c r="D1017" s="27">
        <v>35</v>
      </c>
    </row>
    <row r="1018" spans="1:6" ht="14" hidden="1" x14ac:dyDescent="0.3">
      <c r="A1018" s="1"/>
      <c r="B1018" s="16" t="s">
        <v>31</v>
      </c>
      <c r="C1018" s="82"/>
      <c r="D1018" s="8"/>
      <c r="F1018" s="58"/>
    </row>
    <row r="1019" spans="1:6" ht="14" hidden="1" x14ac:dyDescent="0.3">
      <c r="A1019" s="1"/>
      <c r="B1019" s="16"/>
      <c r="C1019" s="82"/>
      <c r="D1019" s="8"/>
      <c r="F1019" s="59"/>
    </row>
    <row r="1020" spans="1:6" ht="14" hidden="1" x14ac:dyDescent="0.3">
      <c r="A1020" s="1"/>
      <c r="B1020" s="16" t="s">
        <v>32</v>
      </c>
      <c r="C1020" s="82"/>
      <c r="D1020" s="8"/>
      <c r="F1020" s="59"/>
    </row>
    <row r="1021" spans="1:6" ht="12" hidden="1" customHeight="1" x14ac:dyDescent="0.25">
      <c r="A1021" s="1"/>
      <c r="B1021" s="6"/>
      <c r="C1021" s="7"/>
      <c r="D1021" s="8"/>
    </row>
    <row r="1022" spans="1:6" hidden="1" x14ac:dyDescent="0.25">
      <c r="A1022" s="1"/>
      <c r="B1022" s="25" t="s">
        <v>5</v>
      </c>
      <c r="C1022" s="7"/>
      <c r="D1022" s="8"/>
    </row>
    <row r="1023" spans="1:6" ht="12" hidden="1" customHeight="1" x14ac:dyDescent="0.25">
      <c r="A1023" s="1"/>
      <c r="B1023" s="6"/>
      <c r="C1023" s="7"/>
      <c r="D1023" s="8"/>
    </row>
    <row r="1024" spans="1:6" hidden="1" x14ac:dyDescent="0.25">
      <c r="A1024" s="1">
        <v>10</v>
      </c>
      <c r="B1024" s="28" t="s">
        <v>375</v>
      </c>
      <c r="C1024" s="7" t="s">
        <v>2</v>
      </c>
      <c r="D1024" s="27">
        <v>35</v>
      </c>
    </row>
    <row r="1025" spans="1:5" ht="12" hidden="1" customHeight="1" x14ac:dyDescent="0.25">
      <c r="A1025" s="1"/>
      <c r="B1025" s="6"/>
      <c r="C1025" s="7"/>
      <c r="D1025" s="8"/>
    </row>
    <row r="1026" spans="1:5" ht="25" hidden="1" x14ac:dyDescent="0.25">
      <c r="A1026" s="1"/>
      <c r="B1026" s="25" t="s">
        <v>253</v>
      </c>
      <c r="C1026" s="7"/>
      <c r="D1026" s="8"/>
    </row>
    <row r="1027" spans="1:5" ht="12" hidden="1" customHeight="1" x14ac:dyDescent="0.25">
      <c r="A1027" s="1"/>
      <c r="B1027" s="6"/>
      <c r="C1027" s="7"/>
      <c r="D1027" s="8"/>
    </row>
    <row r="1028" spans="1:5" hidden="1" x14ac:dyDescent="0.25">
      <c r="A1028" s="1">
        <v>11</v>
      </c>
      <c r="B1028" s="6" t="s">
        <v>254</v>
      </c>
      <c r="C1028" s="7" t="s">
        <v>2</v>
      </c>
      <c r="D1028" s="27">
        <v>35</v>
      </c>
    </row>
    <row r="1029" spans="1:5" ht="12" hidden="1" customHeight="1" x14ac:dyDescent="0.25">
      <c r="A1029" s="1"/>
      <c r="B1029" s="6"/>
      <c r="C1029" s="7"/>
      <c r="D1029" s="8"/>
    </row>
    <row r="1030" spans="1:5" ht="25" hidden="1" x14ac:dyDescent="0.25">
      <c r="A1030" s="1"/>
      <c r="B1030" s="25" t="s">
        <v>274</v>
      </c>
      <c r="C1030" s="7"/>
      <c r="D1030" s="8"/>
    </row>
    <row r="1031" spans="1:5" ht="12" hidden="1" customHeight="1" x14ac:dyDescent="0.25">
      <c r="A1031" s="1"/>
      <c r="B1031" s="6"/>
      <c r="C1031" s="7"/>
      <c r="D1031" s="8"/>
    </row>
    <row r="1032" spans="1:5" hidden="1" x14ac:dyDescent="0.25">
      <c r="A1032" s="1">
        <v>12</v>
      </c>
      <c r="B1032" s="6" t="s">
        <v>376</v>
      </c>
      <c r="C1032" s="7" t="s">
        <v>2</v>
      </c>
      <c r="D1032" s="27">
        <v>42</v>
      </c>
    </row>
    <row r="1033" spans="1:5" hidden="1" x14ac:dyDescent="0.25">
      <c r="A1033" s="1"/>
      <c r="B1033" s="6"/>
      <c r="C1033" s="7" t="s">
        <v>2</v>
      </c>
      <c r="D1033" s="27">
        <v>42</v>
      </c>
      <c r="E1033" s="70"/>
    </row>
    <row r="1034" spans="1:5" ht="12" hidden="1" customHeight="1" x14ac:dyDescent="0.25">
      <c r="A1034" s="1"/>
      <c r="B1034" s="6"/>
      <c r="C1034" s="7"/>
      <c r="D1034" s="8"/>
    </row>
    <row r="1035" spans="1:5" ht="25" hidden="1" x14ac:dyDescent="0.25">
      <c r="A1035" s="1"/>
      <c r="B1035" s="25" t="s">
        <v>377</v>
      </c>
      <c r="C1035" s="7"/>
      <c r="D1035" s="8"/>
    </row>
    <row r="1036" spans="1:5" ht="12" hidden="1" customHeight="1" x14ac:dyDescent="0.25">
      <c r="A1036" s="1"/>
      <c r="B1036" s="6"/>
      <c r="C1036" s="7"/>
      <c r="D1036" s="8"/>
    </row>
    <row r="1037" spans="1:5" hidden="1" x14ac:dyDescent="0.25">
      <c r="A1037" s="1">
        <v>13</v>
      </c>
      <c r="B1037" s="6" t="s">
        <v>378</v>
      </c>
      <c r="C1037" s="7" t="s">
        <v>4</v>
      </c>
      <c r="D1037" s="27">
        <v>47</v>
      </c>
    </row>
    <row r="1038" spans="1:5" ht="12" hidden="1" customHeight="1" x14ac:dyDescent="0.25">
      <c r="A1038" s="1"/>
      <c r="B1038" s="6"/>
      <c r="C1038" s="7" t="s">
        <v>4</v>
      </c>
      <c r="D1038" s="27">
        <v>47</v>
      </c>
      <c r="E1038" s="70"/>
    </row>
    <row r="1039" spans="1:5" hidden="1" x14ac:dyDescent="0.25">
      <c r="A1039" s="1"/>
      <c r="B1039" s="25" t="s">
        <v>379</v>
      </c>
      <c r="C1039" s="7"/>
      <c r="D1039" s="8"/>
    </row>
    <row r="1040" spans="1:5" ht="12" hidden="1" customHeight="1" x14ac:dyDescent="0.25">
      <c r="A1040" s="1"/>
      <c r="B1040" s="6"/>
      <c r="C1040" s="7"/>
      <c r="D1040" s="8"/>
    </row>
    <row r="1041" spans="1:5" ht="25" hidden="1" x14ac:dyDescent="0.25">
      <c r="A1041" s="1">
        <v>14</v>
      </c>
      <c r="B1041" s="6" t="s">
        <v>380</v>
      </c>
      <c r="C1041" s="7" t="s">
        <v>6</v>
      </c>
      <c r="D1041" s="27">
        <v>4</v>
      </c>
    </row>
    <row r="1042" spans="1:5" ht="12" hidden="1" customHeight="1" x14ac:dyDescent="0.25">
      <c r="A1042" s="1"/>
      <c r="B1042" s="6" t="s">
        <v>415</v>
      </c>
      <c r="C1042" s="7"/>
      <c r="D1042" s="8"/>
      <c r="E1042" s="70"/>
    </row>
    <row r="1043" spans="1:5" ht="12" hidden="1" customHeight="1" x14ac:dyDescent="0.25">
      <c r="A1043" s="1"/>
      <c r="B1043" s="6"/>
      <c r="C1043" s="7"/>
      <c r="D1043" s="8"/>
      <c r="E1043" s="70"/>
    </row>
    <row r="1044" spans="1:5" hidden="1" x14ac:dyDescent="0.25">
      <c r="A1044" s="1"/>
      <c r="B1044" s="25" t="s">
        <v>381</v>
      </c>
      <c r="C1044" s="7"/>
      <c r="D1044" s="8"/>
    </row>
    <row r="1045" spans="1:5" ht="12" hidden="1" customHeight="1" x14ac:dyDescent="0.25">
      <c r="A1045" s="1"/>
      <c r="B1045" s="6"/>
      <c r="C1045" s="7"/>
      <c r="D1045" s="8"/>
    </row>
    <row r="1046" spans="1:5" hidden="1" x14ac:dyDescent="0.25">
      <c r="A1046" s="1">
        <v>15</v>
      </c>
      <c r="B1046" s="6" t="s">
        <v>382</v>
      </c>
      <c r="C1046" s="7" t="s">
        <v>4</v>
      </c>
      <c r="D1046" s="27">
        <v>12</v>
      </c>
    </row>
    <row r="1047" spans="1:5" ht="12" hidden="1" customHeight="1" x14ac:dyDescent="0.25">
      <c r="A1047" s="1"/>
      <c r="B1047" s="6"/>
      <c r="C1047" s="7"/>
      <c r="D1047" s="8"/>
    </row>
    <row r="1048" spans="1:5" hidden="1" x14ac:dyDescent="0.25">
      <c r="A1048" s="1"/>
      <c r="B1048" s="25" t="s">
        <v>383</v>
      </c>
      <c r="C1048" s="7"/>
      <c r="D1048" s="8"/>
    </row>
    <row r="1049" spans="1:5" ht="12" hidden="1" customHeight="1" x14ac:dyDescent="0.25">
      <c r="A1049" s="1"/>
      <c r="B1049" s="6"/>
      <c r="C1049" s="7"/>
      <c r="D1049" s="8"/>
    </row>
    <row r="1050" spans="1:5" hidden="1" x14ac:dyDescent="0.25">
      <c r="A1050" s="1">
        <v>16</v>
      </c>
      <c r="B1050" s="6" t="s">
        <v>384</v>
      </c>
      <c r="C1050" s="7" t="s">
        <v>6</v>
      </c>
      <c r="D1050" s="27">
        <v>16</v>
      </c>
    </row>
    <row r="1051" spans="1:5" ht="12" hidden="1" customHeight="1" x14ac:dyDescent="0.25">
      <c r="A1051" s="1"/>
      <c r="B1051" s="6"/>
      <c r="C1051" s="7"/>
      <c r="D1051" s="8"/>
    </row>
    <row r="1052" spans="1:5" hidden="1" x14ac:dyDescent="0.25">
      <c r="A1052" s="1"/>
      <c r="B1052" s="25" t="s">
        <v>385</v>
      </c>
      <c r="C1052" s="7"/>
      <c r="D1052" s="8"/>
    </row>
    <row r="1053" spans="1:5" ht="12" hidden="1" customHeight="1" x14ac:dyDescent="0.25">
      <c r="A1053" s="1"/>
      <c r="B1053" s="6"/>
      <c r="C1053" s="7"/>
      <c r="D1053" s="8"/>
    </row>
    <row r="1054" spans="1:5" hidden="1" x14ac:dyDescent="0.25">
      <c r="A1054" s="1">
        <v>17</v>
      </c>
      <c r="B1054" s="6" t="s">
        <v>386</v>
      </c>
      <c r="C1054" s="7" t="s">
        <v>6</v>
      </c>
      <c r="D1054" s="27">
        <v>4</v>
      </c>
    </row>
    <row r="1055" spans="1:5" ht="12" hidden="1" customHeight="1" x14ac:dyDescent="0.25">
      <c r="A1055" s="1"/>
      <c r="B1055" s="6"/>
      <c r="C1055" s="7"/>
      <c r="D1055" s="8"/>
    </row>
    <row r="1056" spans="1:5" ht="13" x14ac:dyDescent="0.25">
      <c r="A1056" s="1"/>
      <c r="B1056" s="12" t="s">
        <v>387</v>
      </c>
      <c r="C1056" s="7"/>
      <c r="D1056" s="8"/>
    </row>
    <row r="1057" spans="1:6" ht="12" customHeight="1" x14ac:dyDescent="0.25">
      <c r="A1057" s="1"/>
      <c r="B1057" s="6"/>
      <c r="C1057" s="7"/>
      <c r="D1057" s="8"/>
    </row>
    <row r="1058" spans="1:6" ht="37.5" x14ac:dyDescent="0.25">
      <c r="A1058" s="1"/>
      <c r="B1058" s="25" t="s">
        <v>388</v>
      </c>
      <c r="C1058" s="7"/>
      <c r="D1058" s="8"/>
    </row>
    <row r="1059" spans="1:6" ht="12" customHeight="1" x14ac:dyDescent="0.25">
      <c r="A1059" s="1"/>
      <c r="B1059" s="6"/>
      <c r="C1059" s="7"/>
      <c r="D1059" s="8"/>
    </row>
    <row r="1060" spans="1:6" ht="25" x14ac:dyDescent="0.25">
      <c r="A1060" s="1">
        <v>1</v>
      </c>
      <c r="B1060" s="6" t="s">
        <v>389</v>
      </c>
      <c r="C1060" s="7" t="s">
        <v>4</v>
      </c>
      <c r="D1060" s="27">
        <v>7</v>
      </c>
      <c r="E1060" s="68">
        <v>0</v>
      </c>
      <c r="F1060" s="57">
        <f>D1060*E1060</f>
        <v>0</v>
      </c>
    </row>
    <row r="1061" spans="1:6" ht="12" customHeight="1" x14ac:dyDescent="0.25">
      <c r="A1061" s="1"/>
      <c r="B1061" s="6"/>
      <c r="C1061" s="7"/>
      <c r="D1061" s="8"/>
    </row>
    <row r="1062" spans="1:6" x14ac:dyDescent="0.25">
      <c r="A1062" s="1">
        <v>2</v>
      </c>
      <c r="B1062" s="6" t="s">
        <v>390</v>
      </c>
      <c r="C1062" s="7" t="s">
        <v>6</v>
      </c>
      <c r="D1062" s="27">
        <v>2</v>
      </c>
      <c r="E1062" s="68">
        <v>0</v>
      </c>
      <c r="F1062" s="57">
        <f>D1062*E1062</f>
        <v>0</v>
      </c>
    </row>
    <row r="1063" spans="1:6" x14ac:dyDescent="0.25">
      <c r="A1063" s="1"/>
      <c r="B1063" s="6"/>
      <c r="C1063" s="7"/>
      <c r="D1063" s="8"/>
    </row>
    <row r="1064" spans="1:6" x14ac:dyDescent="0.25">
      <c r="A1064" s="1"/>
      <c r="B1064" s="25" t="s">
        <v>391</v>
      </c>
      <c r="C1064" s="7"/>
      <c r="D1064" s="8"/>
    </row>
    <row r="1065" spans="1:6" x14ac:dyDescent="0.25">
      <c r="A1065" s="1"/>
      <c r="B1065" s="6"/>
      <c r="C1065" s="7"/>
      <c r="D1065" s="8"/>
    </row>
    <row r="1066" spans="1:6" ht="75" x14ac:dyDescent="0.25">
      <c r="A1066" s="1">
        <v>3</v>
      </c>
      <c r="B1066" s="13" t="s">
        <v>392</v>
      </c>
      <c r="C1066" s="7" t="s">
        <v>6</v>
      </c>
      <c r="D1066" s="27">
        <v>2</v>
      </c>
      <c r="E1066" s="68">
        <v>0</v>
      </c>
      <c r="F1066" s="57">
        <f>D1066*E1066</f>
        <v>0</v>
      </c>
    </row>
    <row r="1067" spans="1:6" x14ac:dyDescent="0.25">
      <c r="A1067" s="1"/>
      <c r="B1067" s="6"/>
      <c r="C1067" s="7"/>
      <c r="D1067" s="8"/>
    </row>
    <row r="1068" spans="1:6" ht="13" x14ac:dyDescent="0.25">
      <c r="A1068" s="1"/>
      <c r="B1068" s="12" t="s">
        <v>393</v>
      </c>
      <c r="C1068" s="7"/>
      <c r="D1068" s="8"/>
    </row>
    <row r="1069" spans="1:6" x14ac:dyDescent="0.25">
      <c r="A1069" s="1"/>
      <c r="B1069" s="6"/>
      <c r="C1069" s="7"/>
      <c r="D1069" s="8"/>
    </row>
    <row r="1070" spans="1:6" x14ac:dyDescent="0.25">
      <c r="A1070" s="1"/>
      <c r="B1070" s="25" t="s">
        <v>394</v>
      </c>
      <c r="C1070" s="7"/>
      <c r="D1070" s="8"/>
    </row>
    <row r="1071" spans="1:6" x14ac:dyDescent="0.25">
      <c r="A1071" s="1"/>
      <c r="B1071" s="6"/>
      <c r="C1071" s="7"/>
      <c r="D1071" s="8"/>
    </row>
    <row r="1072" spans="1:6" x14ac:dyDescent="0.25">
      <c r="A1072" s="1">
        <v>4</v>
      </c>
      <c r="B1072" s="6" t="s">
        <v>395</v>
      </c>
      <c r="C1072" s="7" t="s">
        <v>4</v>
      </c>
      <c r="D1072" s="27">
        <v>45</v>
      </c>
      <c r="E1072" s="68">
        <v>0</v>
      </c>
      <c r="F1072" s="57">
        <f>D1072*E1072</f>
        <v>0</v>
      </c>
    </row>
    <row r="1073" spans="1:6" x14ac:dyDescent="0.25">
      <c r="A1073" s="1"/>
      <c r="B1073" s="6"/>
      <c r="C1073" s="7"/>
      <c r="D1073" s="8"/>
    </row>
    <row r="1074" spans="1:6" x14ac:dyDescent="0.25">
      <c r="A1074" s="1"/>
      <c r="B1074" s="25" t="s">
        <v>396</v>
      </c>
      <c r="C1074" s="7"/>
      <c r="D1074" s="8"/>
    </row>
    <row r="1075" spans="1:6" x14ac:dyDescent="0.25">
      <c r="A1075" s="1"/>
      <c r="B1075" s="6"/>
      <c r="C1075" s="7"/>
      <c r="D1075" s="8"/>
    </row>
    <row r="1076" spans="1:6" x14ac:dyDescent="0.25">
      <c r="A1076" s="1">
        <v>5</v>
      </c>
      <c r="B1076" s="6" t="s">
        <v>397</v>
      </c>
      <c r="C1076" s="7" t="s">
        <v>6</v>
      </c>
      <c r="D1076" s="27">
        <v>30</v>
      </c>
      <c r="E1076" s="68">
        <v>0</v>
      </c>
      <c r="F1076" s="57">
        <f>D1076*E1076</f>
        <v>0</v>
      </c>
    </row>
    <row r="1077" spans="1:6" x14ac:dyDescent="0.25">
      <c r="A1077" s="1"/>
      <c r="B1077" s="6"/>
      <c r="C1077" s="7"/>
      <c r="D1077" s="8"/>
    </row>
    <row r="1078" spans="1:6" x14ac:dyDescent="0.25">
      <c r="A1078" s="1"/>
      <c r="B1078" s="25" t="s">
        <v>385</v>
      </c>
      <c r="C1078" s="7"/>
      <c r="D1078" s="8"/>
    </row>
    <row r="1079" spans="1:6" x14ac:dyDescent="0.25">
      <c r="A1079" s="1"/>
      <c r="B1079" s="6"/>
      <c r="C1079" s="7"/>
      <c r="D1079" s="8"/>
    </row>
    <row r="1080" spans="1:6" x14ac:dyDescent="0.25">
      <c r="A1080" s="1">
        <v>6</v>
      </c>
      <c r="B1080" s="6" t="s">
        <v>398</v>
      </c>
      <c r="C1080" s="7" t="s">
        <v>6</v>
      </c>
      <c r="D1080" s="27">
        <v>5</v>
      </c>
      <c r="E1080" s="68">
        <v>0</v>
      </c>
      <c r="F1080" s="57">
        <f>D1080*E1080</f>
        <v>0</v>
      </c>
    </row>
    <row r="1081" spans="1:6" x14ac:dyDescent="0.25">
      <c r="A1081" s="1"/>
      <c r="B1081" s="6"/>
      <c r="C1081" s="7"/>
      <c r="D1081" s="8"/>
    </row>
    <row r="1082" spans="1:6" ht="13" x14ac:dyDescent="0.25">
      <c r="A1082" s="1"/>
      <c r="B1082" s="12" t="s">
        <v>399</v>
      </c>
      <c r="C1082" s="7"/>
      <c r="D1082" s="8"/>
    </row>
    <row r="1083" spans="1:6" x14ac:dyDescent="0.25">
      <c r="A1083" s="1"/>
      <c r="B1083" s="6"/>
      <c r="C1083" s="7"/>
      <c r="D1083" s="8"/>
    </row>
    <row r="1084" spans="1:6" x14ac:dyDescent="0.25">
      <c r="A1084" s="1"/>
      <c r="B1084" s="25" t="s">
        <v>400</v>
      </c>
      <c r="C1084" s="7"/>
      <c r="D1084" s="8"/>
    </row>
    <row r="1085" spans="1:6" x14ac:dyDescent="0.25">
      <c r="A1085" s="1"/>
      <c r="B1085" s="6"/>
      <c r="C1085" s="7"/>
      <c r="D1085" s="8"/>
    </row>
    <row r="1086" spans="1:6" ht="37.5" x14ac:dyDescent="0.25">
      <c r="A1086" s="1">
        <v>7</v>
      </c>
      <c r="B1086" s="6" t="s">
        <v>401</v>
      </c>
      <c r="C1086" s="7" t="s">
        <v>4</v>
      </c>
      <c r="D1086" s="27">
        <v>65</v>
      </c>
      <c r="E1086" s="68">
        <v>0</v>
      </c>
      <c r="F1086" s="57">
        <f>D1086*E1086</f>
        <v>0</v>
      </c>
    </row>
    <row r="1087" spans="1:6" ht="13" x14ac:dyDescent="0.25">
      <c r="A1087" s="1"/>
      <c r="B1087" s="12"/>
      <c r="C1087" s="7"/>
      <c r="D1087" s="8"/>
    </row>
    <row r="1088" spans="1:6" ht="13" x14ac:dyDescent="0.25">
      <c r="A1088" s="1"/>
      <c r="B1088" s="12" t="s">
        <v>402</v>
      </c>
      <c r="C1088" s="7"/>
      <c r="D1088" s="8"/>
    </row>
    <row r="1089" spans="1:6" x14ac:dyDescent="0.25">
      <c r="A1089" s="1"/>
      <c r="B1089" s="6"/>
      <c r="C1089" s="7"/>
      <c r="D1089" s="8"/>
    </row>
    <row r="1090" spans="1:6" x14ac:dyDescent="0.25">
      <c r="A1090" s="1">
        <v>8</v>
      </c>
      <c r="B1090" s="28" t="s">
        <v>403</v>
      </c>
      <c r="C1090" s="7" t="s">
        <v>1</v>
      </c>
      <c r="D1090" s="27">
        <v>97</v>
      </c>
      <c r="E1090" s="68">
        <v>0</v>
      </c>
      <c r="F1090" s="57">
        <f>D1090*E1090</f>
        <v>0</v>
      </c>
    </row>
    <row r="1091" spans="1:6" x14ac:dyDescent="0.25">
      <c r="A1091" s="1"/>
      <c r="B1091" s="6"/>
      <c r="C1091" s="7"/>
      <c r="D1091" s="8"/>
    </row>
    <row r="1092" spans="1:6" x14ac:dyDescent="0.25">
      <c r="A1092" s="1"/>
      <c r="B1092" s="6"/>
      <c r="C1092" s="7"/>
      <c r="D1092" s="8"/>
    </row>
    <row r="1093" spans="1:6" ht="13.5" thickBot="1" x14ac:dyDescent="0.3">
      <c r="A1093" s="1"/>
      <c r="B1093" s="52" t="s">
        <v>363</v>
      </c>
      <c r="C1093" s="7"/>
      <c r="D1093" s="8"/>
      <c r="F1093" s="62"/>
    </row>
    <row r="1094" spans="1:6" ht="13" thickTop="1" x14ac:dyDescent="0.25">
      <c r="A1094" s="1"/>
      <c r="B1094" s="6"/>
      <c r="C1094" s="7"/>
      <c r="D1094" s="8"/>
    </row>
    <row r="1095" spans="1:6" ht="13" x14ac:dyDescent="0.25">
      <c r="A1095" s="1"/>
      <c r="B1095" s="12" t="s">
        <v>404</v>
      </c>
      <c r="C1095" s="7"/>
      <c r="D1095" s="8"/>
    </row>
    <row r="1096" spans="1:6" x14ac:dyDescent="0.25">
      <c r="A1096" s="1"/>
      <c r="B1096" s="6"/>
      <c r="C1096" s="7"/>
      <c r="D1096" s="8"/>
    </row>
    <row r="1097" spans="1:6" x14ac:dyDescent="0.25">
      <c r="A1097" s="1">
        <v>1</v>
      </c>
      <c r="B1097" s="6" t="s">
        <v>405</v>
      </c>
      <c r="C1097" s="7"/>
      <c r="D1097" s="8"/>
    </row>
    <row r="1098" spans="1:6" x14ac:dyDescent="0.25">
      <c r="A1098" s="1"/>
      <c r="B1098" s="6"/>
      <c r="C1098" s="7"/>
      <c r="D1098" s="8"/>
    </row>
    <row r="1099" spans="1:6" x14ac:dyDescent="0.25">
      <c r="A1099" s="1">
        <v>2</v>
      </c>
      <c r="B1099" s="6" t="s">
        <v>406</v>
      </c>
      <c r="C1099" s="7"/>
      <c r="D1099" s="8"/>
    </row>
    <row r="1100" spans="1:6" x14ac:dyDescent="0.25">
      <c r="A1100" s="1"/>
      <c r="B1100" s="6"/>
      <c r="C1100" s="7"/>
      <c r="D1100" s="8"/>
    </row>
    <row r="1101" spans="1:6" ht="15.75" customHeight="1" x14ac:dyDescent="0.25">
      <c r="A1101" s="1"/>
      <c r="B1101" s="6"/>
      <c r="C1101" s="7"/>
      <c r="D1101" s="8"/>
    </row>
    <row r="1102" spans="1:6" ht="13.5" thickBot="1" x14ac:dyDescent="0.3">
      <c r="A1102" s="1"/>
      <c r="B1102" s="24" t="s">
        <v>234</v>
      </c>
      <c r="C1102" s="7"/>
      <c r="D1102" s="8"/>
      <c r="F1102" s="62"/>
    </row>
    <row r="1103" spans="1:6" ht="13" thickTop="1" x14ac:dyDescent="0.25">
      <c r="A1103" s="1"/>
      <c r="B1103" s="6"/>
      <c r="C1103" s="7"/>
      <c r="D1103" s="8"/>
    </row>
    <row r="1104" spans="1:6" x14ac:dyDescent="0.25">
      <c r="A1104" s="1"/>
      <c r="B1104" s="6"/>
      <c r="C1104" s="7"/>
      <c r="D1104" s="8"/>
    </row>
    <row r="1105" spans="1:7" ht="13" x14ac:dyDescent="0.25">
      <c r="A1105" s="1"/>
      <c r="B1105" s="12" t="s">
        <v>407</v>
      </c>
      <c r="C1105" s="7"/>
      <c r="D1105" s="8"/>
    </row>
    <row r="1106" spans="1:7" x14ac:dyDescent="0.25">
      <c r="A1106" s="1"/>
      <c r="B1106" s="6"/>
      <c r="C1106" s="7"/>
      <c r="D1106" s="8"/>
    </row>
    <row r="1107" spans="1:7" x14ac:dyDescent="0.25">
      <c r="A1107" s="1">
        <v>1</v>
      </c>
      <c r="B1107" s="13" t="s">
        <v>19</v>
      </c>
      <c r="C1107" s="7"/>
      <c r="D1107" s="8"/>
      <c r="F1107" s="65"/>
      <c r="G1107" s="9"/>
    </row>
    <row r="1108" spans="1:7" x14ac:dyDescent="0.25">
      <c r="A1108" s="1"/>
      <c r="B1108" s="6"/>
      <c r="C1108" s="7"/>
      <c r="D1108" s="8"/>
    </row>
    <row r="1109" spans="1:7" x14ac:dyDescent="0.25">
      <c r="A1109" s="1">
        <v>2</v>
      </c>
      <c r="B1109" s="6" t="s">
        <v>17</v>
      </c>
      <c r="C1109" s="7"/>
      <c r="D1109" s="8"/>
    </row>
    <row r="1110" spans="1:7" x14ac:dyDescent="0.25">
      <c r="A1110" s="1"/>
      <c r="B1110" s="6"/>
      <c r="C1110" s="7"/>
      <c r="D1110" s="8"/>
    </row>
    <row r="1111" spans="1:7" x14ac:dyDescent="0.25">
      <c r="A1111" s="1">
        <v>3</v>
      </c>
      <c r="B1111" s="6" t="s">
        <v>408</v>
      </c>
      <c r="C1111" s="7"/>
      <c r="D1111" s="8"/>
    </row>
    <row r="1112" spans="1:7" x14ac:dyDescent="0.25">
      <c r="A1112" s="1"/>
      <c r="B1112" s="6"/>
      <c r="C1112" s="7"/>
      <c r="D1112" s="8"/>
    </row>
    <row r="1113" spans="1:7" x14ac:dyDescent="0.25">
      <c r="A1113" s="1"/>
      <c r="B1113" s="6" t="s">
        <v>409</v>
      </c>
      <c r="C1113" s="7"/>
      <c r="D1113" s="8"/>
      <c r="F1113" s="66"/>
    </row>
    <row r="1114" spans="1:7" x14ac:dyDescent="0.25">
      <c r="A1114" s="1"/>
      <c r="B1114" s="6"/>
      <c r="C1114" s="7"/>
      <c r="D1114" s="8"/>
    </row>
    <row r="1115" spans="1:7" ht="25.5" x14ac:dyDescent="0.3">
      <c r="A1115" s="1"/>
      <c r="B1115" s="6" t="s">
        <v>410</v>
      </c>
      <c r="C1115" s="7"/>
      <c r="D1115" s="53">
        <v>0.1</v>
      </c>
      <c r="F1115" s="63"/>
    </row>
    <row r="1116" spans="1:7" x14ac:dyDescent="0.25">
      <c r="A1116" s="1"/>
      <c r="B1116" s="6"/>
      <c r="C1116" s="7"/>
      <c r="D1116" s="8"/>
    </row>
    <row r="1117" spans="1:7" x14ac:dyDescent="0.25">
      <c r="A1117" s="1"/>
      <c r="B1117" s="6" t="s">
        <v>411</v>
      </c>
      <c r="C1117" s="7"/>
      <c r="D1117" s="8"/>
      <c r="F1117" s="66"/>
    </row>
    <row r="1118" spans="1:7" x14ac:dyDescent="0.25">
      <c r="A1118" s="1"/>
      <c r="B1118" s="6"/>
      <c r="C1118" s="7"/>
      <c r="D1118" s="8"/>
    </row>
    <row r="1119" spans="1:7" ht="13" x14ac:dyDescent="0.25">
      <c r="A1119" s="1"/>
      <c r="B1119" s="6" t="s">
        <v>412</v>
      </c>
      <c r="C1119" s="7"/>
      <c r="D1119" s="53">
        <v>0.15</v>
      </c>
    </row>
    <row r="1120" spans="1:7" x14ac:dyDescent="0.25">
      <c r="A1120" s="1"/>
      <c r="B1120" s="6"/>
      <c r="C1120" s="7"/>
      <c r="D1120" s="8"/>
    </row>
    <row r="1121" spans="1:6" x14ac:dyDescent="0.25">
      <c r="A1121" s="1"/>
      <c r="B1121" s="6"/>
      <c r="C1121" s="7"/>
      <c r="D1121" s="8"/>
    </row>
    <row r="1122" spans="1:6" s="51" customFormat="1" ht="13.5" thickBot="1" x14ac:dyDescent="0.35">
      <c r="A1122" s="50"/>
      <c r="B1122" s="24" t="s">
        <v>413</v>
      </c>
      <c r="C1122" s="3"/>
      <c r="D1122" s="4"/>
      <c r="E1122" s="72"/>
      <c r="F1122" s="64"/>
    </row>
    <row r="1123" spans="1:6" ht="13.5" thickTop="1" x14ac:dyDescent="0.3">
      <c r="A1123" s="1"/>
      <c r="B1123" s="6"/>
      <c r="C1123" s="7"/>
      <c r="D1123" s="8"/>
      <c r="F1123" s="63"/>
    </row>
    <row r="1124" spans="1:6" ht="13" x14ac:dyDescent="0.3">
      <c r="F1124" s="63"/>
    </row>
    <row r="1125" spans="1:6" ht="13" x14ac:dyDescent="0.3">
      <c r="F1125" s="63"/>
    </row>
  </sheetData>
  <pageMargins left="0.7" right="0.7" top="0.75" bottom="0.75" header="0.3" footer="0.3"/>
  <pageSetup paperSize="9" scale="70" fitToHeight="0" orientation="portrait" r:id="rId1"/>
  <rowBreaks count="16" manualBreakCount="16">
    <brk id="333" max="15" man="1"/>
    <brk id="494" max="15" man="1"/>
    <brk id="534" max="15" man="1"/>
    <brk id="567" max="15" man="1"/>
    <brk id="598" max="15" man="1"/>
    <brk id="612" max="15" man="1"/>
    <brk id="658" max="15" man="1"/>
    <brk id="711" max="15" man="1"/>
    <brk id="725" max="15" man="1"/>
    <brk id="735" max="15" man="1"/>
    <brk id="753" max="15" man="1"/>
    <brk id="771" max="15" man="1"/>
    <brk id="807" max="15" man="1"/>
    <brk id="835" max="15" man="1"/>
    <brk id="972" max="15" man="1"/>
    <brk id="1094"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BOQ Priced</vt:lpstr>
      <vt:lpstr>BOQ Un-Priced</vt:lpstr>
      <vt:lpstr>'BOQ Un-Priced'!Print_Area</vt:lpstr>
    </vt:vector>
  </TitlesOfParts>
  <Company>DBSA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Gertrude Chindongo</dc:creator>
  <cp:lastModifiedBy>Egon Wortmann</cp:lastModifiedBy>
  <cp:lastPrinted>2025-10-10T12:48:20Z</cp:lastPrinted>
  <dcterms:created xsi:type="dcterms:W3CDTF">2013-08-15T07:37:22Z</dcterms:created>
  <dcterms:modified xsi:type="dcterms:W3CDTF">2025-10-10T12:52:02Z</dcterms:modified>
</cp:coreProperties>
</file>